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rkusz 2024\Plany nauczania 202425\oźe\"/>
    </mc:Choice>
  </mc:AlternateContent>
  <bookViews>
    <workbookView xWindow="0" yWindow="0" windowWidth="23256" windowHeight="12360" tabRatio="647"/>
  </bookViews>
  <sheets>
    <sheet name="IA  IV" sheetId="6" r:id="rId1"/>
  </sheets>
  <externalReferences>
    <externalReference r:id="rId2"/>
  </externalReferences>
  <definedNames>
    <definedName name="A_numerowanie_teoret" localSheetId="0">'IA  IV'!$A$38:$A$42</definedName>
    <definedName name="A_numerowanie_teoret">#REF!</definedName>
    <definedName name="B_wstaw_teoretyczny" localSheetId="0">'IA  IV'!#REF!</definedName>
    <definedName name="B_wstaw_teoretyczny">'[1]311204_T_p_1'!#REF!</definedName>
    <definedName name="_xlnm.Print_Area" localSheetId="0">'IA  IV'!$A$1:$AD$69</definedName>
  </definedNames>
  <calcPr calcId="152511"/>
</workbook>
</file>

<file path=xl/calcChain.xml><?xml version="1.0" encoding="utf-8"?>
<calcChain xmlns="http://schemas.openxmlformats.org/spreadsheetml/2006/main">
  <c r="N46" i="6" l="1"/>
  <c r="M47" i="6" l="1"/>
  <c r="N47" i="6" s="1"/>
  <c r="N37" i="6"/>
  <c r="N33" i="6" l="1"/>
  <c r="N32" i="6"/>
  <c r="M42" i="6"/>
  <c r="N42" i="6" s="1"/>
  <c r="M41" i="6"/>
  <c r="N41" i="6" s="1"/>
  <c r="M58" i="6"/>
  <c r="M56" i="6"/>
  <c r="N56" i="6" s="1"/>
  <c r="L51" i="6"/>
  <c r="K51" i="6"/>
  <c r="J51" i="6"/>
  <c r="I51" i="6"/>
  <c r="H51" i="6"/>
  <c r="G51" i="6"/>
  <c r="F51" i="6"/>
  <c r="E51" i="6"/>
  <c r="D51" i="6"/>
  <c r="C51" i="6"/>
  <c r="M50" i="6"/>
  <c r="N50" i="6" s="1"/>
  <c r="M49" i="6"/>
  <c r="N49" i="6" s="1"/>
  <c r="M48" i="6"/>
  <c r="N48" i="6" s="1"/>
  <c r="M45" i="6"/>
  <c r="N45" i="6" s="1"/>
  <c r="L43" i="6"/>
  <c r="K43" i="6"/>
  <c r="J43" i="6"/>
  <c r="I43" i="6"/>
  <c r="H43" i="6"/>
  <c r="G43" i="6"/>
  <c r="F43" i="6"/>
  <c r="E43" i="6"/>
  <c r="D43" i="6"/>
  <c r="C43" i="6"/>
  <c r="M40" i="6"/>
  <c r="N40" i="6" s="1"/>
  <c r="M39" i="6"/>
  <c r="N39" i="6" s="1"/>
  <c r="M38" i="6"/>
  <c r="N38" i="6" s="1"/>
  <c r="M36" i="6"/>
  <c r="N36" i="6" s="1"/>
  <c r="M35" i="6"/>
  <c r="N35" i="6" s="1"/>
  <c r="L30" i="6"/>
  <c r="K30" i="6"/>
  <c r="J30" i="6"/>
  <c r="I30" i="6"/>
  <c r="H30" i="6"/>
  <c r="G30" i="6"/>
  <c r="F30" i="6"/>
  <c r="E30" i="6"/>
  <c r="D30" i="6"/>
  <c r="C30" i="6"/>
  <c r="M29" i="6"/>
  <c r="N29" i="6" s="1"/>
  <c r="M28" i="6"/>
  <c r="N28" i="6" s="1"/>
  <c r="M27" i="6"/>
  <c r="N27" i="6" s="1"/>
  <c r="M26" i="6"/>
  <c r="N26" i="6" s="1"/>
  <c r="M25" i="6"/>
  <c r="N25" i="6" s="1"/>
  <c r="M24" i="6"/>
  <c r="N24" i="6" s="1"/>
  <c r="M23" i="6"/>
  <c r="N23" i="6" s="1"/>
  <c r="M22" i="6"/>
  <c r="N22" i="6" s="1"/>
  <c r="M21" i="6"/>
  <c r="N21" i="6" s="1"/>
  <c r="M20" i="6"/>
  <c r="N20" i="6" s="1"/>
  <c r="M19" i="6"/>
  <c r="N19" i="6" s="1"/>
  <c r="M18" i="6"/>
  <c r="N18" i="6" s="1"/>
  <c r="M17" i="6"/>
  <c r="N17" i="6" s="1"/>
  <c r="M16" i="6"/>
  <c r="N16" i="6" s="1"/>
  <c r="M15" i="6"/>
  <c r="N15" i="6" s="1"/>
  <c r="M14" i="6"/>
  <c r="N14" i="6" s="1"/>
  <c r="J53" i="6" l="1"/>
  <c r="F53" i="6"/>
  <c r="G53" i="6"/>
  <c r="H53" i="6"/>
  <c r="L53" i="6"/>
  <c r="K53" i="6"/>
  <c r="C53" i="6"/>
  <c r="E53" i="6"/>
  <c r="I53" i="6"/>
  <c r="D53" i="6"/>
  <c r="M30" i="6"/>
  <c r="N30" i="6" s="1"/>
  <c r="K52" i="6"/>
  <c r="G52" i="6"/>
  <c r="R62" i="6" s="1"/>
  <c r="F52" i="6"/>
  <c r="E52" i="6"/>
  <c r="L52" i="6"/>
  <c r="D52" i="6"/>
  <c r="H52" i="6"/>
  <c r="J52" i="6"/>
  <c r="M51" i="6"/>
  <c r="N51" i="6" s="1"/>
  <c r="I52" i="6"/>
  <c r="C52" i="6"/>
  <c r="M43" i="6"/>
  <c r="P62" i="6" l="1"/>
  <c r="S62" i="6"/>
  <c r="T62" i="6"/>
  <c r="Q62" i="6"/>
  <c r="N43" i="6"/>
  <c r="M52" i="6"/>
  <c r="M53" i="6" s="1"/>
  <c r="O53" i="6" s="1"/>
  <c r="R64" i="6"/>
  <c r="T64" i="6"/>
  <c r="Q64" i="6"/>
  <c r="P64" i="6"/>
  <c r="S64" i="6"/>
  <c r="R51" i="6"/>
  <c r="Q51" i="6"/>
  <c r="Q43" i="6"/>
  <c r="R43" i="6"/>
  <c r="N53" i="6" l="1"/>
  <c r="N52" i="6"/>
</calcChain>
</file>

<file path=xl/sharedStrings.xml><?xml version="1.0" encoding="utf-8"?>
<sst xmlns="http://schemas.openxmlformats.org/spreadsheetml/2006/main" count="122" uniqueCount="94">
  <si>
    <t>jest</t>
  </si>
  <si>
    <t>przyjęta liczba tygodni w ciągu roku szkolnego</t>
  </si>
  <si>
    <t>Lp</t>
  </si>
  <si>
    <t>Obowiązkowe zajęcia edukacyjne</t>
  </si>
  <si>
    <t>Klasa</t>
  </si>
  <si>
    <t>I</t>
  </si>
  <si>
    <t>II</t>
  </si>
  <si>
    <t>III</t>
  </si>
  <si>
    <t>Język polski</t>
  </si>
  <si>
    <t>Historia</t>
  </si>
  <si>
    <t>Informatyka</t>
  </si>
  <si>
    <t>Wychowanie fizyczne</t>
  </si>
  <si>
    <t>Edukacja dla bezpieczeństwa</t>
  </si>
  <si>
    <t>Łączna liczba godzin</t>
  </si>
  <si>
    <t>Przedmioty w kształceniu zawodowym teoretycznym</t>
  </si>
  <si>
    <t>Tygodniowy wymiar godzin obowiązkowych zajęć edukacyjnych</t>
  </si>
  <si>
    <t>Przedmioty ogólnokształcące</t>
  </si>
  <si>
    <t>Weryfikacja tygodniowego wymiaru godzin</t>
  </si>
  <si>
    <t>powinno być</t>
  </si>
  <si>
    <t>Kwalifikacje:</t>
  </si>
  <si>
    <t>IV</t>
  </si>
  <si>
    <t xml:space="preserve">Łączna liczba godzin  </t>
  </si>
  <si>
    <t>Przedmioty w kształceniu zawodowym  praktycznym</t>
  </si>
  <si>
    <t>Łączna liczba godzin kształcenia zawodowego</t>
  </si>
  <si>
    <t>OK</t>
  </si>
  <si>
    <t>więcej</t>
  </si>
  <si>
    <r>
      <rPr>
        <vertAlign val="superscript"/>
        <sz val="10"/>
        <rFont val="Arial"/>
        <family val="2"/>
        <charset val="238"/>
      </rPr>
      <t>/1/</t>
    </r>
    <r>
      <rPr>
        <sz val="10"/>
        <rFont val="Arial"/>
        <family val="2"/>
        <charset val="238"/>
      </rPr>
      <t xml:space="preserve"> (do celów obliczeniowych przyjęto 30 tygodni w ciągu jednego roku szkolnego)</t>
    </r>
  </si>
  <si>
    <t>Zajęcia z wychowawcą</t>
  </si>
  <si>
    <t>I semestr</t>
  </si>
  <si>
    <t>II semestr</t>
  </si>
  <si>
    <t>Język angielski</t>
  </si>
  <si>
    <t>Religia/etyka</t>
  </si>
  <si>
    <t>Wychowanie do życia w rodzinie</t>
  </si>
  <si>
    <t>V</t>
  </si>
  <si>
    <t>Zajęcia z doradztwa zawodowego</t>
  </si>
  <si>
    <r>
      <rPr>
        <sz val="12"/>
        <rFont val="Arial"/>
        <family val="2"/>
        <charset val="238"/>
      </rPr>
      <t>Typ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szkoły:</t>
    </r>
    <r>
      <rPr>
        <b/>
        <sz val="12"/>
        <rFont val="Arial"/>
        <family val="2"/>
        <charset val="238"/>
      </rPr>
      <t xml:space="preserve"> Technikum  -  </t>
    </r>
    <r>
      <rPr>
        <sz val="12"/>
        <rFont val="Arial"/>
        <family val="2"/>
        <charset val="238"/>
      </rPr>
      <t>5-letni okres nauczania</t>
    </r>
    <r>
      <rPr>
        <b/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>/1/</t>
    </r>
  </si>
  <si>
    <t>Praktyka zawodowa realizowana jest w wymiarze 280 godz. (8 tygodni) w klasie III i IV po 4 tygodnie</t>
  </si>
  <si>
    <t>Biologia</t>
  </si>
  <si>
    <t>Chemia</t>
  </si>
  <si>
    <t>Geografia</t>
  </si>
  <si>
    <t>Język angielski zawodowy</t>
  </si>
  <si>
    <r>
      <rPr>
        <sz val="12"/>
        <rFont val="Arial"/>
        <family val="2"/>
        <charset val="238"/>
      </rPr>
      <t>Zawód</t>
    </r>
    <r>
      <rPr>
        <b/>
        <sz val="12"/>
        <rFont val="Arial"/>
        <family val="2"/>
        <charset val="238"/>
      </rPr>
      <t xml:space="preserve">: Technik urządzeń i systemów energetyki odnawialnej ;  </t>
    </r>
    <r>
      <rPr>
        <sz val="12"/>
        <rFont val="Arial"/>
        <family val="2"/>
        <charset val="238"/>
      </rPr>
      <t>symbol</t>
    </r>
    <r>
      <rPr>
        <b/>
        <sz val="12"/>
        <rFont val="Arial"/>
        <family val="2"/>
        <charset val="238"/>
      </rPr>
      <t xml:space="preserve">  311930</t>
    </r>
  </si>
  <si>
    <t>ELE.10. Montaż i uruchamianie urządzeń i systemów energetyki odnawialnej</t>
  </si>
  <si>
    <t>ELE.11. Eksploatacja urządzeń i systemów energetyki odnawialnej</t>
  </si>
  <si>
    <t>Systemy energetyki konwencjonalnej i odnawialnej</t>
  </si>
  <si>
    <t>Rysunek techniczny</t>
  </si>
  <si>
    <t>Racjonalna gospodarka energią i ochrona środowiska</t>
  </si>
  <si>
    <t>Pomiary w systemach energetyki odnawialnej</t>
  </si>
  <si>
    <t>Montaż urządzeń i systemów energetyki odnawialnej</t>
  </si>
  <si>
    <t>Montaż instalacji w systemach energetyki odnawialnej</t>
  </si>
  <si>
    <t>Egzamin potwierdzający drugą kwalifikację (ELE.11.) odbywa się pod koniec 2 semestru klasy IV</t>
  </si>
  <si>
    <t xml:space="preserve">Fizyka </t>
  </si>
  <si>
    <t>Przedmioty rozszerzone</t>
  </si>
  <si>
    <t>1.</t>
  </si>
  <si>
    <t>2.</t>
  </si>
  <si>
    <t>Matematyka</t>
  </si>
  <si>
    <t>Łączna liczba godzin przedmiotów rozszerzonych</t>
  </si>
  <si>
    <t>3.</t>
  </si>
  <si>
    <t>4.</t>
  </si>
  <si>
    <t xml:space="preserve">Matematyka </t>
  </si>
  <si>
    <t>2R</t>
  </si>
  <si>
    <t>4R</t>
  </si>
  <si>
    <t>Plastyka</t>
  </si>
  <si>
    <t>Technologia wykonania i logistyka robót instalacyjnych</t>
  </si>
  <si>
    <r>
      <t xml:space="preserve">Szkolny plan nauczania  </t>
    </r>
    <r>
      <rPr>
        <sz val="14"/>
        <rFont val="Arial"/>
        <family val="2"/>
        <charset val="238"/>
      </rPr>
      <t xml:space="preserve">/przedmiotowe kształcenie zawodowe/  </t>
    </r>
  </si>
  <si>
    <t>Pracownia specjalizacyjna  (§4 ust.5 rozp. MEN z 3.04.2019 r )</t>
  </si>
  <si>
    <t>Specjalizacja OŹE (§4 ust.5 rozp. MEN z 3.04.2019 r )</t>
  </si>
  <si>
    <t>Zajęcia z pomocy psychologiczno pedagogicznej</t>
  </si>
  <si>
    <t>5.</t>
  </si>
  <si>
    <t>6.</t>
  </si>
  <si>
    <t>14R</t>
  </si>
  <si>
    <t>Język niemiecki</t>
  </si>
  <si>
    <t>Historia i teraźniejszość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</si>
  <si>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</si>
  <si>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</si>
  <si>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</si>
  <si>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</si>
  <si>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</si>
  <si>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</si>
  <si>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</si>
  <si>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</si>
  <si>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</si>
  <si>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</si>
  <si>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Liczba godzin tygodniowo 
w pięcioletnim okresie nauczania</t>
  </si>
  <si>
    <t>Liczba godzin  
w pięcioletnim okresie nauczania</t>
  </si>
  <si>
    <t>Biznes i zarządzanie</t>
  </si>
  <si>
    <t>Godziny do dyspozycji dyrektora /Matematyka w technice/</t>
  </si>
  <si>
    <t xml:space="preserve">Godziny do dyspozycji dyrektora /j.angielski w branży elektryczno-informatycznej/
</t>
  </si>
  <si>
    <t>Egzamin potwierdzający pierwszą kwalifikację (ELE.10.) odbywa się na koniec klasy III</t>
  </si>
  <si>
    <t>Klasa: I E rok szkolny 2024/25</t>
  </si>
  <si>
    <t>Podstawy elektrotechniki i energetyki</t>
  </si>
  <si>
    <t>Obsługa systemów energetyki odnawialnej</t>
  </si>
  <si>
    <t>Pracownia dokumentacji technicznej</t>
  </si>
  <si>
    <t>Pracownia eksploatacji urządzeń energetyki odnawialnej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</si>
</sst>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13"/>
      <name val="Arial"/>
      <family val="2"/>
      <charset val="238"/>
    </font>
    <font>
      <sz val="12"/>
      <color indexed="13"/>
      <name val="Arial"/>
      <family val="2"/>
      <charset val="238"/>
    </font>
    <font>
      <sz val="10"/>
      <name val="Arial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12"/>
      <color indexed="53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3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85">
    <xf numFmtId="0" fontId="0" fillId="0" borderId="0" xfId="0"/>
    <xf numFmtId="0" fontId="21" fillId="0" borderId="0" xfId="1" applyFill="1" applyProtection="1"/>
    <xf numFmtId="0" fontId="21" fillId="2" borderId="0" xfId="1" applyFill="1" applyProtection="1"/>
    <xf numFmtId="0" fontId="21" fillId="2" borderId="0" xfId="1" applyFill="1" applyBorder="1" applyProtection="1"/>
    <xf numFmtId="0" fontId="1" fillId="0" borderId="0" xfId="1" applyFont="1" applyFill="1" applyProtection="1"/>
    <xf numFmtId="0" fontId="1" fillId="2" borderId="0" xfId="1" applyFont="1" applyFill="1" applyProtection="1"/>
    <xf numFmtId="0" fontId="1" fillId="2" borderId="0" xfId="1" applyFont="1" applyFill="1" applyBorder="1" applyProtection="1"/>
    <xf numFmtId="0" fontId="5" fillId="0" borderId="0" xfId="1" applyFont="1" applyFill="1" applyAlignment="1" applyProtection="1"/>
    <xf numFmtId="0" fontId="8" fillId="2" borderId="0" xfId="1" applyFont="1" applyFill="1" applyBorder="1" applyProtection="1"/>
    <xf numFmtId="0" fontId="1" fillId="2" borderId="0" xfId="1" applyFont="1" applyFill="1" applyBorder="1" applyAlignment="1" applyProtection="1"/>
    <xf numFmtId="0" fontId="1" fillId="4" borderId="1" xfId="1" applyFont="1" applyFill="1" applyBorder="1" applyAlignment="1" applyProtection="1">
      <alignment horizontal="center" vertical="center"/>
    </xf>
    <xf numFmtId="0" fontId="1" fillId="4" borderId="3" xfId="1" applyFont="1" applyFill="1" applyBorder="1" applyAlignment="1" applyProtection="1">
      <alignment horizontal="center" vertical="center"/>
      <protection locked="0"/>
    </xf>
    <xf numFmtId="0" fontId="1" fillId="4" borderId="2" xfId="1" applyFont="1" applyFill="1" applyBorder="1" applyAlignment="1" applyProtection="1">
      <alignment horizontal="center" vertical="center"/>
      <protection locked="0"/>
    </xf>
    <xf numFmtId="0" fontId="12" fillId="5" borderId="3" xfId="1" applyFont="1" applyFill="1" applyBorder="1" applyAlignment="1" applyProtection="1">
      <alignment horizontal="center" vertical="center"/>
    </xf>
    <xf numFmtId="0" fontId="12" fillId="5" borderId="1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14" fillId="3" borderId="4" xfId="1" applyFont="1" applyFill="1" applyBorder="1" applyAlignment="1" applyProtection="1">
      <alignment horizontal="center"/>
    </xf>
    <xf numFmtId="0" fontId="3" fillId="3" borderId="5" xfId="1" applyFont="1" applyFill="1" applyBorder="1" applyAlignment="1" applyProtection="1">
      <alignment horizontal="center" vertical="center"/>
    </xf>
    <xf numFmtId="0" fontId="24" fillId="2" borderId="0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Protection="1"/>
    <xf numFmtId="0" fontId="3" fillId="3" borderId="6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/>
    </xf>
    <xf numFmtId="0" fontId="9" fillId="2" borderId="0" xfId="1" applyFont="1" applyFill="1" applyBorder="1" applyProtection="1"/>
    <xf numFmtId="0" fontId="9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25" fillId="2" borderId="0" xfId="1" applyFont="1" applyFill="1" applyBorder="1" applyProtection="1"/>
    <xf numFmtId="0" fontId="26" fillId="2" borderId="0" xfId="1" applyFont="1" applyFill="1" applyBorder="1" applyProtection="1"/>
    <xf numFmtId="0" fontId="4" fillId="5" borderId="3" xfId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horizontal="center" vertical="center"/>
    </xf>
    <xf numFmtId="0" fontId="14" fillId="3" borderId="4" xfId="1" applyFont="1" applyFill="1" applyBorder="1" applyAlignment="1" applyProtection="1">
      <alignment horizontal="center" vertical="center"/>
    </xf>
    <xf numFmtId="0" fontId="1" fillId="4" borderId="7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 applyProtection="1">
      <alignment horizontal="center" vertical="center"/>
    </xf>
    <xf numFmtId="0" fontId="21" fillId="2" borderId="0" xfId="1" applyFill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21" fillId="2" borderId="0" xfId="1" applyFill="1" applyBorder="1" applyAlignment="1" applyProtection="1">
      <alignment vertical="center"/>
    </xf>
    <xf numFmtId="0" fontId="12" fillId="6" borderId="3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left" vertical="center"/>
    </xf>
    <xf numFmtId="0" fontId="12" fillId="7" borderId="3" xfId="1" applyFont="1" applyFill="1" applyBorder="1" applyAlignment="1" applyProtection="1">
      <alignment horizontal="center" vertical="center"/>
    </xf>
    <xf numFmtId="0" fontId="14" fillId="3" borderId="4" xfId="1" applyNumberFormat="1" applyFont="1" applyFill="1" applyBorder="1" applyAlignment="1" applyProtection="1">
      <alignment horizontal="center" vertical="center"/>
    </xf>
    <xf numFmtId="0" fontId="13" fillId="3" borderId="8" xfId="1" applyFont="1" applyFill="1" applyBorder="1" applyAlignment="1" applyProtection="1">
      <alignment horizontal="center" vertical="center"/>
    </xf>
    <xf numFmtId="0" fontId="4" fillId="8" borderId="3" xfId="1" applyFont="1" applyFill="1" applyBorder="1" applyAlignment="1" applyProtection="1">
      <alignment horizontal="center" vertical="center"/>
    </xf>
    <xf numFmtId="1" fontId="14" fillId="2" borderId="0" xfId="1" applyNumberFormat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left"/>
    </xf>
    <xf numFmtId="0" fontId="1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 vertical="center"/>
    </xf>
    <xf numFmtId="0" fontId="17" fillId="2" borderId="9" xfId="1" applyFont="1" applyFill="1" applyBorder="1" applyAlignment="1" applyProtection="1">
      <alignment horizontal="left" vertical="center"/>
    </xf>
    <xf numFmtId="0" fontId="8" fillId="2" borderId="9" xfId="1" applyFont="1" applyFill="1" applyBorder="1" applyProtection="1"/>
    <xf numFmtId="0" fontId="19" fillId="3" borderId="5" xfId="1" applyFont="1" applyFill="1" applyBorder="1" applyProtection="1"/>
    <xf numFmtId="0" fontId="21" fillId="3" borderId="10" xfId="1" applyFill="1" applyBorder="1" applyProtection="1"/>
    <xf numFmtId="0" fontId="21" fillId="3" borderId="11" xfId="1" applyFill="1" applyBorder="1" applyProtection="1"/>
    <xf numFmtId="0" fontId="21" fillId="3" borderId="12" xfId="1" applyFill="1" applyBorder="1" applyProtection="1"/>
    <xf numFmtId="0" fontId="20" fillId="3" borderId="13" xfId="1" applyFont="1" applyFill="1" applyBorder="1" applyAlignment="1" applyProtection="1">
      <alignment horizontal="center" vertical="center"/>
    </xf>
    <xf numFmtId="0" fontId="20" fillId="2" borderId="0" xfId="1" applyFont="1" applyFill="1" applyBorder="1" applyAlignment="1" applyProtection="1">
      <alignment horizontal="center" vertical="center"/>
    </xf>
    <xf numFmtId="0" fontId="21" fillId="2" borderId="0" xfId="1" applyFill="1" applyBorder="1" applyAlignment="1" applyProtection="1"/>
    <xf numFmtId="0" fontId="13" fillId="3" borderId="4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164" fontId="12" fillId="0" borderId="0" xfId="1" applyNumberFormat="1" applyFont="1" applyFill="1" applyBorder="1" applyAlignment="1" applyProtection="1">
      <alignment horizontal="center" vertical="center"/>
    </xf>
    <xf numFmtId="0" fontId="21" fillId="4" borderId="0" xfId="1" applyFill="1" applyAlignment="1" applyProtection="1">
      <alignment vertical="center"/>
    </xf>
    <xf numFmtId="0" fontId="1" fillId="2" borderId="0" xfId="1" applyFont="1" applyFill="1" applyAlignment="1" applyProtection="1">
      <alignment vertical="center"/>
    </xf>
    <xf numFmtId="0" fontId="3" fillId="3" borderId="13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/>
    </xf>
    <xf numFmtId="0" fontId="9" fillId="2" borderId="0" xfId="1" applyFont="1" applyFill="1" applyBorder="1" applyAlignment="1" applyProtection="1"/>
    <xf numFmtId="0" fontId="8" fillId="2" borderId="0" xfId="1" applyFont="1" applyFill="1" applyBorder="1" applyAlignment="1" applyProtection="1"/>
    <xf numFmtId="0" fontId="4" fillId="8" borderId="1" xfId="1" applyFont="1" applyFill="1" applyBorder="1" applyAlignment="1" applyProtection="1">
      <alignment horizontal="center" vertical="center"/>
    </xf>
    <xf numFmtId="0" fontId="12" fillId="8" borderId="1" xfId="1" applyFont="1" applyFill="1" applyBorder="1" applyAlignment="1" applyProtection="1">
      <alignment horizontal="center" vertical="center"/>
    </xf>
    <xf numFmtId="0" fontId="13" fillId="2" borderId="0" xfId="1" applyFont="1" applyFill="1" applyBorder="1" applyAlignment="1" applyProtection="1">
      <alignment horizontal="center" vertical="center"/>
    </xf>
    <xf numFmtId="0" fontId="1" fillId="5" borderId="1" xfId="1" applyFont="1" applyFill="1" applyBorder="1" applyAlignment="1" applyProtection="1">
      <alignment horizontal="left"/>
    </xf>
    <xf numFmtId="0" fontId="30" fillId="0" borderId="0" xfId="1" applyFont="1" applyFill="1" applyProtection="1"/>
    <xf numFmtId="0" fontId="31" fillId="0" borderId="0" xfId="1" applyFont="1" applyFill="1" applyProtection="1"/>
    <xf numFmtId="0" fontId="30" fillId="0" borderId="0" xfId="1" applyFont="1" applyFill="1" applyAlignment="1" applyProtection="1"/>
    <xf numFmtId="0" fontId="29" fillId="0" borderId="0" xfId="1" applyFont="1" applyFill="1" applyAlignment="1" applyProtection="1"/>
    <xf numFmtId="0" fontId="1" fillId="4" borderId="15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vertical="center"/>
    </xf>
    <xf numFmtId="0" fontId="1" fillId="2" borderId="9" xfId="1" applyFont="1" applyFill="1" applyBorder="1" applyProtection="1"/>
    <xf numFmtId="0" fontId="1" fillId="2" borderId="16" xfId="1" applyFont="1" applyFill="1" applyBorder="1" applyProtection="1"/>
    <xf numFmtId="0" fontId="4" fillId="8" borderId="4" xfId="1" applyFont="1" applyFill="1" applyBorder="1" applyAlignment="1" applyProtection="1">
      <alignment horizontal="center"/>
    </xf>
    <xf numFmtId="0" fontId="1" fillId="9" borderId="17" xfId="1" applyFont="1" applyFill="1" applyBorder="1" applyAlignment="1" applyProtection="1">
      <alignment vertical="center"/>
    </xf>
    <xf numFmtId="0" fontId="1" fillId="9" borderId="18" xfId="1" applyFont="1" applyFill="1" applyBorder="1" applyAlignment="1" applyProtection="1"/>
    <xf numFmtId="0" fontId="1" fillId="2" borderId="19" xfId="1" applyFont="1" applyFill="1" applyBorder="1" applyProtection="1"/>
    <xf numFmtId="0" fontId="1" fillId="9" borderId="20" xfId="1" applyFont="1" applyFill="1" applyBorder="1" applyAlignment="1" applyProtection="1"/>
    <xf numFmtId="0" fontId="1" fillId="0" borderId="0" xfId="1" applyFont="1" applyFill="1" applyBorder="1" applyAlignment="1" applyProtection="1">
      <alignment horizontal="left" vertical="top" wrapText="1"/>
    </xf>
    <xf numFmtId="0" fontId="12" fillId="5" borderId="21" xfId="1" applyFont="1" applyFill="1" applyBorder="1" applyAlignment="1" applyProtection="1">
      <alignment horizontal="center" vertical="center"/>
    </xf>
    <xf numFmtId="0" fontId="1" fillId="4" borderId="22" xfId="1" applyFont="1" applyFill="1" applyBorder="1" applyAlignment="1" applyProtection="1">
      <alignment horizontal="center" vertical="center"/>
      <protection locked="0"/>
    </xf>
    <xf numFmtId="0" fontId="1" fillId="4" borderId="23" xfId="1" applyFont="1" applyFill="1" applyBorder="1" applyAlignment="1" applyProtection="1">
      <alignment horizontal="center" vertical="center"/>
      <protection locked="0"/>
    </xf>
    <xf numFmtId="0" fontId="12" fillId="6" borderId="21" xfId="1" applyFont="1" applyFill="1" applyBorder="1" applyAlignment="1" applyProtection="1">
      <alignment horizontal="center" vertical="center"/>
    </xf>
    <xf numFmtId="0" fontId="12" fillId="7" borderId="21" xfId="1" applyFont="1" applyFill="1" applyBorder="1" applyAlignment="1" applyProtection="1">
      <alignment horizontal="center" vertical="center"/>
    </xf>
    <xf numFmtId="0" fontId="1" fillId="4" borderId="22" xfId="1" applyFont="1" applyFill="1" applyBorder="1" applyAlignment="1" applyProtection="1">
      <alignment horizontal="center" vertical="center" wrapText="1"/>
      <protection locked="0"/>
    </xf>
    <xf numFmtId="0" fontId="1" fillId="4" borderId="23" xfId="1" applyFont="1" applyFill="1" applyBorder="1" applyAlignment="1" applyProtection="1">
      <alignment horizontal="center" vertical="center" wrapText="1"/>
      <protection locked="0"/>
    </xf>
    <xf numFmtId="0" fontId="11" fillId="8" borderId="24" xfId="1" applyFont="1" applyFill="1" applyBorder="1" applyAlignment="1">
      <alignment horizontal="center" textRotation="90"/>
    </xf>
    <xf numFmtId="0" fontId="11" fillId="8" borderId="25" xfId="1" applyFont="1" applyFill="1" applyBorder="1" applyAlignment="1">
      <alignment horizontal="center" textRotation="9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>
      <alignment horizontal="left" vertical="center" wrapText="1"/>
    </xf>
    <xf numFmtId="0" fontId="1" fillId="4" borderId="2" xfId="1" applyFont="1" applyFill="1" applyBorder="1" applyAlignment="1" applyProtection="1">
      <alignment horizontal="center" vertical="center" wrapText="1"/>
      <protection locked="0"/>
    </xf>
    <xf numFmtId="0" fontId="19" fillId="2" borderId="0" xfId="1" applyFont="1" applyFill="1" applyBorder="1" applyAlignment="1" applyProtection="1">
      <alignment horizontal="left" vertical="center"/>
    </xf>
    <xf numFmtId="0" fontId="21" fillId="2" borderId="0" xfId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2" fontId="27" fillId="0" borderId="1" xfId="1" applyNumberFormat="1" applyFont="1" applyFill="1" applyBorder="1" applyAlignment="1" applyProtection="1">
      <alignment horizontal="center" vertical="center"/>
    </xf>
    <xf numFmtId="0" fontId="27" fillId="0" borderId="1" xfId="1" applyFont="1" applyFill="1" applyBorder="1" applyAlignment="1" applyProtection="1">
      <alignment horizontal="center" vertical="center"/>
    </xf>
    <xf numFmtId="0" fontId="0" fillId="4" borderId="1" xfId="1" applyFont="1" applyFill="1" applyBorder="1" applyAlignment="1" applyProtection="1">
      <alignment horizontal="center" vertical="center"/>
      <protection locked="0"/>
    </xf>
    <xf numFmtId="0" fontId="28" fillId="0" borderId="0" xfId="1" applyFont="1" applyFill="1" applyAlignment="1" applyProtection="1"/>
    <xf numFmtId="2" fontId="4" fillId="0" borderId="1" xfId="1" applyNumberFormat="1" applyFont="1" applyFill="1" applyBorder="1" applyAlignment="1" applyProtection="1">
      <alignment horizontal="center" vertical="center"/>
    </xf>
    <xf numFmtId="0" fontId="1" fillId="4" borderId="26" xfId="1" applyFont="1" applyFill="1" applyBorder="1" applyAlignment="1" applyProtection="1">
      <alignment horizontal="center" vertical="center"/>
      <protection locked="0"/>
    </xf>
    <xf numFmtId="0" fontId="1" fillId="4" borderId="27" xfId="1" applyFont="1" applyFill="1" applyBorder="1" applyAlignment="1" applyProtection="1">
      <alignment horizontal="center" vertical="center"/>
      <protection locked="0"/>
    </xf>
    <xf numFmtId="0" fontId="1" fillId="4" borderId="2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/>
    <xf numFmtId="0" fontId="12" fillId="2" borderId="0" xfId="1" applyFont="1" applyFill="1" applyBorder="1" applyAlignment="1" applyProtection="1">
      <alignment vertical="center"/>
    </xf>
    <xf numFmtId="0" fontId="32" fillId="2" borderId="0" xfId="1" applyFont="1" applyFill="1" applyBorder="1" applyAlignment="1" applyProtection="1">
      <alignment horizontal="center" vertical="center"/>
    </xf>
    <xf numFmtId="0" fontId="0" fillId="0" borderId="1" xfId="0" applyBorder="1"/>
    <xf numFmtId="0" fontId="0" fillId="4" borderId="1" xfId="0" applyFill="1" applyBorder="1" applyAlignment="1" applyProtection="1">
      <alignment vertical="center" wrapText="1"/>
      <protection locked="0"/>
    </xf>
    <xf numFmtId="0" fontId="4" fillId="0" borderId="0" xfId="1" applyFont="1" applyFill="1" applyAlignment="1" applyProtection="1">
      <alignment horizontal="left"/>
    </xf>
    <xf numFmtId="0" fontId="19" fillId="2" borderId="0" xfId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/>
    <xf numFmtId="0" fontId="5" fillId="2" borderId="0" xfId="1" applyFont="1" applyFill="1" applyProtection="1"/>
    <xf numFmtId="0" fontId="12" fillId="10" borderId="1" xfId="1" applyFont="1" applyFill="1" applyBorder="1" applyAlignment="1" applyProtection="1">
      <alignment horizontal="center" vertical="center"/>
    </xf>
    <xf numFmtId="0" fontId="4" fillId="10" borderId="1" xfId="1" applyFont="1" applyFill="1" applyBorder="1" applyAlignment="1" applyProtection="1">
      <alignment horizontal="center" vertical="center"/>
    </xf>
    <xf numFmtId="0" fontId="12" fillId="11" borderId="14" xfId="1" applyFont="1" applyFill="1" applyBorder="1" applyAlignment="1" applyProtection="1">
      <alignment horizontal="right" vertical="center" wrapText="1"/>
    </xf>
    <xf numFmtId="0" fontId="4" fillId="12" borderId="1" xfId="1" applyFont="1" applyFill="1" applyBorder="1" applyAlignment="1" applyProtection="1">
      <alignment horizontal="center" vertical="center"/>
    </xf>
    <xf numFmtId="0" fontId="12" fillId="12" borderId="1" xfId="1" applyFont="1" applyFill="1" applyBorder="1" applyAlignment="1" applyProtection="1">
      <alignment horizontal="center" vertical="center"/>
    </xf>
    <xf numFmtId="0" fontId="0" fillId="12" borderId="1" xfId="1" applyFont="1" applyFill="1" applyBorder="1" applyAlignment="1" applyProtection="1">
      <alignment horizontal="right" vertical="center" wrapText="1"/>
    </xf>
    <xf numFmtId="0" fontId="0" fillId="12" borderId="1" xfId="1" applyFont="1" applyFill="1" applyBorder="1" applyAlignment="1" applyProtection="1">
      <alignment horizontal="left" vertical="center" wrapText="1"/>
    </xf>
    <xf numFmtId="0" fontId="19" fillId="2" borderId="0" xfId="1" applyFont="1" applyFill="1" applyBorder="1" applyAlignment="1" applyProtection="1">
      <alignment horizontal="left" vertical="center"/>
    </xf>
    <xf numFmtId="0" fontId="0" fillId="4" borderId="14" xfId="1" applyFont="1" applyFill="1" applyBorder="1" applyAlignment="1" applyProtection="1">
      <alignment vertical="center" wrapText="1"/>
      <protection locked="0"/>
    </xf>
    <xf numFmtId="0" fontId="35" fillId="13" borderId="1" xfId="1" applyFont="1" applyFill="1" applyBorder="1" applyAlignment="1" applyProtection="1">
      <alignment horizontal="center" vertical="center"/>
    </xf>
    <xf numFmtId="0" fontId="34" fillId="13" borderId="14" xfId="1" applyFont="1" applyFill="1" applyBorder="1" applyAlignment="1" applyProtection="1">
      <alignment vertical="center"/>
    </xf>
    <xf numFmtId="0" fontId="34" fillId="13" borderId="14" xfId="1" applyFont="1" applyFill="1" applyBorder="1" applyAlignment="1" applyProtection="1">
      <alignment vertical="center" wrapText="1"/>
    </xf>
    <xf numFmtId="0" fontId="35" fillId="0" borderId="14" xfId="1" applyFont="1" applyFill="1" applyBorder="1" applyAlignment="1" applyProtection="1">
      <alignment vertical="center" wrapText="1"/>
    </xf>
    <xf numFmtId="0" fontId="0" fillId="4" borderId="1" xfId="1" applyFont="1" applyFill="1" applyBorder="1" applyAlignment="1" applyProtection="1">
      <alignment horizontal="center" vertical="center"/>
    </xf>
    <xf numFmtId="0" fontId="1" fillId="4" borderId="34" xfId="1" applyFont="1" applyFill="1" applyBorder="1" applyAlignment="1" applyProtection="1">
      <alignment horizontal="center" vertical="center" wrapText="1"/>
      <protection locked="0"/>
    </xf>
    <xf numFmtId="0" fontId="1" fillId="4" borderId="27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 applyProtection="1">
      <alignment horizontal="left"/>
    </xf>
    <xf numFmtId="0" fontId="36" fillId="0" borderId="0" xfId="1" applyFont="1" applyFill="1" applyAlignment="1" applyProtection="1">
      <alignment horizontal="left"/>
    </xf>
    <xf numFmtId="0" fontId="33" fillId="0" borderId="0" xfId="1" applyFont="1" applyFill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top" wrapText="1"/>
    </xf>
    <xf numFmtId="0" fontId="23" fillId="8" borderId="1" xfId="1" applyFont="1" applyFill="1" applyBorder="1" applyAlignment="1" applyProtection="1">
      <alignment horizontal="center" vertical="center" wrapText="1"/>
    </xf>
    <xf numFmtId="0" fontId="21" fillId="8" borderId="1" xfId="1" applyFill="1" applyBorder="1" applyAlignment="1" applyProtection="1">
      <alignment horizontal="center" vertical="center"/>
    </xf>
    <xf numFmtId="0" fontId="21" fillId="8" borderId="14" xfId="1" applyFill="1" applyBorder="1" applyAlignment="1" applyProtection="1">
      <alignment horizontal="center" vertical="center"/>
    </xf>
    <xf numFmtId="0" fontId="12" fillId="8" borderId="14" xfId="1" applyFont="1" applyFill="1" applyBorder="1" applyAlignment="1" applyProtection="1">
      <alignment horizontal="center" vertical="center"/>
    </xf>
    <xf numFmtId="0" fontId="12" fillId="8" borderId="3" xfId="1" applyFont="1" applyFill="1" applyBorder="1" applyAlignment="1" applyProtection="1">
      <alignment horizontal="center" vertical="center"/>
    </xf>
    <xf numFmtId="0" fontId="1" fillId="8" borderId="14" xfId="1" applyFont="1" applyFill="1" applyBorder="1" applyAlignment="1" applyProtection="1">
      <alignment horizontal="right" vertical="center"/>
    </xf>
    <xf numFmtId="0" fontId="1" fillId="8" borderId="29" xfId="1" applyFont="1" applyFill="1" applyBorder="1" applyAlignment="1" applyProtection="1">
      <alignment horizontal="right" vertical="center"/>
    </xf>
    <xf numFmtId="0" fontId="12" fillId="8" borderId="14" xfId="1" applyFont="1" applyFill="1" applyBorder="1" applyAlignment="1" applyProtection="1">
      <alignment horizontal="right" vertical="center" wrapText="1"/>
    </xf>
    <xf numFmtId="0" fontId="12" fillId="8" borderId="29" xfId="1" applyFont="1" applyFill="1" applyBorder="1" applyAlignment="1" applyProtection="1">
      <alignment horizontal="right" vertical="center" wrapText="1"/>
    </xf>
    <xf numFmtId="0" fontId="1" fillId="5" borderId="14" xfId="1" applyFont="1" applyFill="1" applyBorder="1" applyAlignment="1" applyProtection="1">
      <alignment horizontal="right" vertical="center" wrapText="1"/>
    </xf>
    <xf numFmtId="0" fontId="1" fillId="5" borderId="3" xfId="1" applyFont="1" applyFill="1" applyBorder="1" applyAlignment="1" applyProtection="1">
      <alignment horizontal="right" vertical="center" wrapText="1"/>
    </xf>
    <xf numFmtId="0" fontId="12" fillId="6" borderId="14" xfId="1" applyFont="1" applyFill="1" applyBorder="1" applyAlignment="1" applyProtection="1">
      <alignment horizontal="left" vertical="center" wrapText="1"/>
    </xf>
    <xf numFmtId="0" fontId="1" fillId="6" borderId="29" xfId="1" applyFont="1" applyFill="1" applyBorder="1" applyAlignment="1" applyProtection="1">
      <alignment horizontal="left" vertical="center"/>
    </xf>
    <xf numFmtId="0" fontId="1" fillId="6" borderId="30" xfId="1" applyFont="1" applyFill="1" applyBorder="1" applyAlignment="1" applyProtection="1">
      <alignment horizontal="left" vertical="center"/>
    </xf>
    <xf numFmtId="0" fontId="1" fillId="6" borderId="14" xfId="1" applyFont="1" applyFill="1" applyBorder="1" applyAlignment="1" applyProtection="1">
      <alignment horizontal="right" vertical="center"/>
    </xf>
    <xf numFmtId="0" fontId="1" fillId="6" borderId="29" xfId="1" applyFont="1" applyFill="1" applyBorder="1" applyAlignment="1" applyProtection="1">
      <alignment horizontal="right" vertical="center"/>
    </xf>
    <xf numFmtId="0" fontId="0" fillId="10" borderId="1" xfId="1" applyFont="1" applyFill="1" applyBorder="1" applyAlignment="1" applyProtection="1">
      <alignment horizontal="center" vertical="center" wrapText="1"/>
    </xf>
    <xf numFmtId="0" fontId="1" fillId="10" borderId="1" xfId="1" applyFont="1" applyFill="1" applyBorder="1" applyAlignment="1" applyProtection="1">
      <alignment horizontal="center" vertical="center" wrapText="1"/>
    </xf>
    <xf numFmtId="0" fontId="23" fillId="10" borderId="14" xfId="1" applyFont="1" applyFill="1" applyBorder="1" applyAlignment="1" applyProtection="1">
      <alignment horizontal="center" vertical="center" wrapText="1"/>
    </xf>
    <xf numFmtId="0" fontId="23" fillId="10" borderId="29" xfId="1" applyFont="1" applyFill="1" applyBorder="1" applyAlignment="1" applyProtection="1">
      <alignment horizontal="center" vertical="center" wrapText="1"/>
    </xf>
    <xf numFmtId="0" fontId="12" fillId="5" borderId="31" xfId="1" applyFont="1" applyFill="1" applyBorder="1" applyAlignment="1" applyProtection="1">
      <alignment horizontal="left" vertical="center"/>
    </xf>
    <xf numFmtId="0" fontId="12" fillId="5" borderId="32" xfId="1" applyFont="1" applyFill="1" applyBorder="1" applyAlignment="1" applyProtection="1">
      <alignment horizontal="left" vertical="center"/>
    </xf>
    <xf numFmtId="0" fontId="1" fillId="5" borderId="0" xfId="1" applyFont="1" applyFill="1" applyBorder="1" applyAlignment="1" applyProtection="1">
      <alignment horizontal="left"/>
    </xf>
    <xf numFmtId="0" fontId="1" fillId="5" borderId="32" xfId="1" applyFont="1" applyFill="1" applyBorder="1" applyAlignment="1" applyProtection="1">
      <alignment horizontal="left"/>
    </xf>
    <xf numFmtId="0" fontId="12" fillId="8" borderId="33" xfId="1" applyFont="1" applyFill="1" applyBorder="1" applyAlignment="1" applyProtection="1">
      <alignment horizontal="center" vertical="center"/>
    </xf>
    <xf numFmtId="0" fontId="12" fillId="7" borderId="14" xfId="1" applyFont="1" applyFill="1" applyBorder="1" applyAlignment="1" applyProtection="1">
      <alignment horizontal="left" vertical="center"/>
    </xf>
    <xf numFmtId="0" fontId="12" fillId="7" borderId="29" xfId="1" applyFont="1" applyFill="1" applyBorder="1" applyAlignment="1" applyProtection="1">
      <alignment horizontal="left" vertical="center"/>
    </xf>
    <xf numFmtId="0" fontId="12" fillId="7" borderId="30" xfId="1" applyFont="1" applyFill="1" applyBorder="1" applyAlignment="1" applyProtection="1">
      <alignment horizontal="left" vertical="center"/>
    </xf>
    <xf numFmtId="0" fontId="1" fillId="7" borderId="14" xfId="1" applyFont="1" applyFill="1" applyBorder="1" applyAlignment="1" applyProtection="1">
      <alignment horizontal="right" vertical="center"/>
    </xf>
    <xf numFmtId="0" fontId="1" fillId="7" borderId="29" xfId="1" applyFont="1" applyFill="1" applyBorder="1" applyAlignment="1" applyProtection="1">
      <alignment horizontal="right" vertical="center"/>
    </xf>
    <xf numFmtId="0" fontId="0" fillId="0" borderId="0" xfId="1" applyFont="1" applyAlignment="1" applyProtection="1">
      <alignment horizontal="justify" vertical="center"/>
      <protection locked="0"/>
    </xf>
    <xf numFmtId="0" fontId="1" fillId="0" borderId="0" xfId="1" applyFont="1" applyAlignment="1" applyProtection="1">
      <alignment horizontal="justify" vertical="center"/>
      <protection locked="0"/>
    </xf>
    <xf numFmtId="0" fontId="13" fillId="3" borderId="5" xfId="1" applyFont="1" applyFill="1" applyBorder="1" applyAlignment="1" applyProtection="1">
      <alignment horizontal="left" vertical="center"/>
    </xf>
    <xf numFmtId="0" fontId="13" fillId="3" borderId="13" xfId="1" applyFont="1" applyFill="1" applyBorder="1" applyAlignment="1" applyProtection="1">
      <alignment horizontal="left" vertical="center"/>
    </xf>
    <xf numFmtId="0" fontId="19" fillId="2" borderId="0" xfId="1" applyFont="1" applyFill="1" applyBorder="1" applyAlignment="1" applyProtection="1">
      <alignment horizontal="left" vertical="center"/>
    </xf>
    <xf numFmtId="0" fontId="21" fillId="0" borderId="0" xfId="1" applyFill="1" applyProtection="1"/>
    <xf numFmtId="0" fontId="21" fillId="0" borderId="0" xfId="1" applyFill="1" applyAlignment="1" applyProtection="1">
      <alignment vertical="center"/>
    </xf>
    <xf numFmtId="0" fontId="21" fillId="3" borderId="5" xfId="1" applyFill="1" applyBorder="1" applyAlignment="1" applyProtection="1">
      <alignment horizontal="left" vertical="center"/>
    </xf>
    <xf numFmtId="0" fontId="21" fillId="3" borderId="13" xfId="1" applyFill="1" applyBorder="1" applyAlignment="1" applyProtection="1">
      <alignment horizontal="left" vertical="center"/>
    </xf>
    <xf numFmtId="0" fontId="14" fillId="3" borderId="5" xfId="1" applyFont="1" applyFill="1" applyBorder="1" applyAlignment="1" applyProtection="1">
      <alignment horizontal="left" vertical="center"/>
    </xf>
    <xf numFmtId="0" fontId="14" fillId="3" borderId="13" xfId="1" applyFont="1" applyFill="1" applyBorder="1" applyAlignment="1" applyProtection="1">
      <alignment horizontal="left" vertical="center"/>
    </xf>
    <xf numFmtId="2" fontId="27" fillId="0" borderId="14" xfId="1" applyNumberFormat="1" applyFont="1" applyFill="1" applyBorder="1" applyAlignment="1" applyProtection="1">
      <alignment horizontal="center" vertical="center"/>
    </xf>
    <xf numFmtId="2" fontId="27" fillId="0" borderId="29" xfId="1" applyNumberFormat="1" applyFont="1" applyFill="1" applyBorder="1" applyAlignment="1" applyProtection="1">
      <alignment horizontal="center" vertical="center"/>
    </xf>
    <xf numFmtId="2" fontId="27" fillId="0" borderId="3" xfId="1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43</xdr:row>
      <xdr:rowOff>48868</xdr:rowOff>
    </xdr:from>
    <xdr:to>
      <xdr:col>15</xdr:col>
      <xdr:colOff>4762</xdr:colOff>
      <xdr:row>43</xdr:row>
      <xdr:rowOff>137767</xdr:rowOff>
    </xdr:to>
    <xdr:sp macro="" textlink="">
      <xdr:nvSpPr>
        <xdr:cNvPr id="3" name="Strzałka w lewo 2"/>
        <xdr:cNvSpPr/>
      </xdr:nvSpPr>
      <xdr:spPr>
        <a:xfrm>
          <a:off x="8382000" y="10297768"/>
          <a:ext cx="481012" cy="88899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14</xdr:col>
      <xdr:colOff>0</xdr:colOff>
      <xdr:row>51</xdr:row>
      <xdr:rowOff>43898</xdr:rowOff>
    </xdr:from>
    <xdr:to>
      <xdr:col>15</xdr:col>
      <xdr:colOff>4762</xdr:colOff>
      <xdr:row>51</xdr:row>
      <xdr:rowOff>132797</xdr:rowOff>
    </xdr:to>
    <xdr:sp macro="" textlink="">
      <xdr:nvSpPr>
        <xdr:cNvPr id="4" name="Strzałka w lewo 3"/>
        <xdr:cNvSpPr/>
      </xdr:nvSpPr>
      <xdr:spPr>
        <a:xfrm>
          <a:off x="8382000" y="12750248"/>
          <a:ext cx="481012" cy="88899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14</xdr:col>
      <xdr:colOff>9525</xdr:colOff>
      <xdr:row>52</xdr:row>
      <xdr:rowOff>39342</xdr:rowOff>
    </xdr:from>
    <xdr:to>
      <xdr:col>15</xdr:col>
      <xdr:colOff>14287</xdr:colOff>
      <xdr:row>52</xdr:row>
      <xdr:rowOff>128241</xdr:rowOff>
    </xdr:to>
    <xdr:sp macro="" textlink="">
      <xdr:nvSpPr>
        <xdr:cNvPr id="5" name="Strzałka w lewo 4"/>
        <xdr:cNvSpPr/>
      </xdr:nvSpPr>
      <xdr:spPr>
        <a:xfrm>
          <a:off x="8391525" y="12945717"/>
          <a:ext cx="481012" cy="88899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we%20programy%20nauczania/Documents%20and%20Settings/emilia.maciejewska.MEN-3545/Ustawienia%20lokalne/Temporary%20Internet%20Files/Content.Outlook/32262Z0G/Users/Kamil/Desktop/311204%20technikum%20budownictwa/311204_Technik_budownictwa_09.01.2012_WS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1204_T_p"/>
      <sheetName val="311204_T_p_1"/>
      <sheetName val="311204_T_p 2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L65"/>
  <sheetViews>
    <sheetView showGridLines="0" tabSelected="1" zoomScaleSheetLayoutView="50" workbookViewId="0">
      <selection activeCell="J24" sqref="J24"/>
    </sheetView>
  </sheetViews>
  <sheetFormatPr defaultColWidth="9.109375" defaultRowHeight="13.2" x14ac:dyDescent="0.25"/>
  <cols>
    <col min="1" max="1" width="3.6640625" style="2" customWidth="1"/>
    <col min="2" max="2" width="36.5546875" style="2" customWidth="1"/>
    <col min="3" max="3" width="5.33203125" style="2" bestFit="1" customWidth="1"/>
    <col min="4" max="4" width="5.33203125" style="2" customWidth="1"/>
    <col min="5" max="6" width="5.33203125" style="2" bestFit="1" customWidth="1"/>
    <col min="7" max="7" width="5.5546875" style="2" customWidth="1"/>
    <col min="8" max="12" width="5.33203125" style="2" bestFit="1" customWidth="1"/>
    <col min="13" max="13" width="9.33203125" style="2" customWidth="1"/>
    <col min="14" max="14" width="14.33203125" style="2" customWidth="1"/>
    <col min="15" max="15" width="7.109375" style="2" customWidth="1"/>
    <col min="16" max="16" width="9" style="2" customWidth="1"/>
    <col min="17" max="17" width="11" style="3" customWidth="1"/>
    <col min="18" max="18" width="9.6640625" style="3" customWidth="1"/>
    <col min="19" max="20" width="7" style="2" customWidth="1"/>
    <col min="21" max="21" width="8" style="2" customWidth="1"/>
    <col min="22" max="22" width="3.6640625" style="2" customWidth="1"/>
    <col min="23" max="23" width="5.88671875" style="2" customWidth="1"/>
    <col min="24" max="24" width="16.88671875" style="2" customWidth="1"/>
    <col min="25" max="25" width="3.6640625" style="2" customWidth="1"/>
    <col min="26" max="26" width="5.33203125" style="2" customWidth="1"/>
    <col min="27" max="27" width="6" style="2" customWidth="1"/>
    <col min="28" max="28" width="5.88671875" style="2" customWidth="1"/>
    <col min="29" max="29" width="3.5546875" style="2" customWidth="1"/>
    <col min="30" max="16384" width="9.109375" style="2"/>
  </cols>
  <sheetData>
    <row r="1" spans="1:33" ht="15.75" customHeight="1" x14ac:dyDescent="0.3">
      <c r="A1" s="112" t="s">
        <v>64</v>
      </c>
      <c r="B1" s="119"/>
      <c r="C1" s="119"/>
      <c r="D1" s="119"/>
      <c r="E1" s="119"/>
      <c r="F1" s="119"/>
      <c r="G1" s="119"/>
      <c r="H1" s="119"/>
      <c r="I1" s="117"/>
      <c r="J1" s="117"/>
      <c r="K1" s="117"/>
      <c r="L1" s="117"/>
      <c r="M1" s="117"/>
      <c r="N1" s="117"/>
      <c r="O1" s="120"/>
      <c r="P1" s="120"/>
    </row>
    <row r="2" spans="1:33" ht="16.5" customHeight="1" x14ac:dyDescent="0.3">
      <c r="A2" s="137" t="s">
        <v>35</v>
      </c>
      <c r="B2" s="137"/>
      <c r="C2" s="137"/>
      <c r="D2" s="137"/>
      <c r="E2" s="1"/>
      <c r="F2" s="1"/>
      <c r="G2" s="1"/>
      <c r="H2" s="1"/>
      <c r="I2" s="1"/>
      <c r="J2" s="1"/>
      <c r="K2" s="1"/>
      <c r="L2" s="1"/>
      <c r="M2" s="1"/>
      <c r="N2" s="1"/>
    </row>
    <row r="3" spans="1:33" s="5" customFormat="1" ht="21.6" customHeight="1" x14ac:dyDescent="0.25">
      <c r="A3" s="140" t="s">
        <v>41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4"/>
      <c r="Q3" s="6"/>
    </row>
    <row r="4" spans="1:33" s="5" customFormat="1" ht="15.75" customHeight="1" x14ac:dyDescent="0.3">
      <c r="A4" s="138" t="s">
        <v>89</v>
      </c>
      <c r="B4" s="138"/>
      <c r="C4" s="73"/>
      <c r="D4" s="74"/>
      <c r="E4" s="74"/>
      <c r="F4" s="4"/>
      <c r="G4" s="4"/>
      <c r="H4" s="4"/>
      <c r="I4" s="4"/>
      <c r="J4" s="4"/>
      <c r="K4" s="4"/>
      <c r="L4" s="4"/>
      <c r="M4" s="4"/>
      <c r="N4" s="4"/>
      <c r="Q4" s="6"/>
    </row>
    <row r="5" spans="1:33" s="5" customFormat="1" ht="15.75" customHeight="1" x14ac:dyDescent="0.25">
      <c r="A5" s="107"/>
      <c r="B5" s="75"/>
      <c r="C5" s="75"/>
      <c r="D5" s="75"/>
      <c r="E5" s="75"/>
      <c r="F5" s="7"/>
      <c r="G5" s="7"/>
      <c r="H5" s="7"/>
      <c r="I5" s="4"/>
      <c r="J5" s="7"/>
      <c r="K5" s="4"/>
      <c r="L5" s="7"/>
      <c r="M5" s="7"/>
      <c r="N5" s="7"/>
      <c r="Q5" s="6"/>
    </row>
    <row r="6" spans="1:33" s="5" customFormat="1" ht="15.75" customHeight="1" x14ac:dyDescent="0.25">
      <c r="A6" s="75" t="s">
        <v>19</v>
      </c>
      <c r="B6" s="75"/>
      <c r="C6" s="75"/>
      <c r="D6" s="75"/>
      <c r="E6" s="75"/>
      <c r="F6" s="7"/>
      <c r="G6" s="7"/>
      <c r="H6" s="7"/>
      <c r="I6" s="7"/>
      <c r="J6" s="7"/>
      <c r="K6" s="7"/>
      <c r="L6" s="7"/>
      <c r="M6" s="7"/>
      <c r="N6" s="7"/>
      <c r="Q6" s="6"/>
    </row>
    <row r="7" spans="1:33" s="5" customFormat="1" ht="19.5" customHeight="1" x14ac:dyDescent="0.25">
      <c r="A7" s="139" t="s">
        <v>42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7"/>
      <c r="P7" s="79"/>
      <c r="Q7" s="6"/>
      <c r="R7" s="79"/>
      <c r="S7" s="79"/>
      <c r="T7" s="79"/>
    </row>
    <row r="8" spans="1:33" s="5" customFormat="1" ht="21.75" customHeight="1" x14ac:dyDescent="0.3">
      <c r="A8" s="139" t="s">
        <v>43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7"/>
      <c r="O8" s="80"/>
      <c r="P8" s="81">
        <v>30</v>
      </c>
      <c r="Q8" s="82" t="s">
        <v>1</v>
      </c>
      <c r="R8" s="83"/>
      <c r="S8" s="83"/>
      <c r="T8" s="83"/>
      <c r="U8" s="85"/>
    </row>
    <row r="9" spans="1:33" s="5" customFormat="1" ht="6.75" customHeight="1" x14ac:dyDescent="0.3">
      <c r="A9" s="76"/>
      <c r="B9" s="75"/>
      <c r="C9" s="75"/>
      <c r="D9" s="75"/>
      <c r="E9" s="75"/>
      <c r="F9" s="7"/>
      <c r="G9" s="7"/>
      <c r="H9" s="7"/>
      <c r="I9" s="7"/>
      <c r="J9" s="7"/>
      <c r="K9" s="7"/>
      <c r="L9" s="7"/>
      <c r="M9" s="7"/>
      <c r="N9" s="7"/>
      <c r="O9" s="84"/>
      <c r="P9" s="84"/>
      <c r="Q9" s="84"/>
    </row>
    <row r="10" spans="1:33" ht="18" customHeight="1" x14ac:dyDescent="0.25">
      <c r="A10" s="142" t="s">
        <v>2</v>
      </c>
      <c r="B10" s="142" t="s">
        <v>3</v>
      </c>
      <c r="C10" s="142" t="s">
        <v>4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1" t="s">
        <v>83</v>
      </c>
      <c r="N10" s="141" t="s">
        <v>84</v>
      </c>
      <c r="Q10" s="2"/>
      <c r="R10" s="2"/>
      <c r="X10" s="8"/>
    </row>
    <row r="11" spans="1:33" ht="13.5" customHeight="1" x14ac:dyDescent="0.25">
      <c r="A11" s="142"/>
      <c r="B11" s="142"/>
      <c r="C11" s="165" t="s">
        <v>5</v>
      </c>
      <c r="D11" s="145"/>
      <c r="E11" s="144" t="s">
        <v>6</v>
      </c>
      <c r="F11" s="145"/>
      <c r="G11" s="144" t="s">
        <v>7</v>
      </c>
      <c r="H11" s="145"/>
      <c r="I11" s="144" t="s">
        <v>20</v>
      </c>
      <c r="J11" s="145"/>
      <c r="K11" s="144" t="s">
        <v>33</v>
      </c>
      <c r="L11" s="145"/>
      <c r="M11" s="141"/>
      <c r="N11" s="141"/>
      <c r="Q11" s="2"/>
      <c r="R11" s="2"/>
      <c r="X11" s="8"/>
    </row>
    <row r="12" spans="1:33" ht="44.25" customHeight="1" thickBot="1" x14ac:dyDescent="0.3">
      <c r="A12" s="142"/>
      <c r="B12" s="143"/>
      <c r="C12" s="94" t="s">
        <v>28</v>
      </c>
      <c r="D12" s="95" t="s">
        <v>29</v>
      </c>
      <c r="E12" s="94" t="s">
        <v>28</v>
      </c>
      <c r="F12" s="95" t="s">
        <v>29</v>
      </c>
      <c r="G12" s="94" t="s">
        <v>28</v>
      </c>
      <c r="H12" s="95" t="s">
        <v>29</v>
      </c>
      <c r="I12" s="94" t="s">
        <v>28</v>
      </c>
      <c r="J12" s="95" t="s">
        <v>29</v>
      </c>
      <c r="K12" s="94" t="s">
        <v>28</v>
      </c>
      <c r="L12" s="95" t="s">
        <v>29</v>
      </c>
      <c r="M12" s="141"/>
      <c r="N12" s="141"/>
      <c r="Q12" s="2"/>
      <c r="R12" s="2"/>
      <c r="X12" s="8"/>
    </row>
    <row r="13" spans="1:33" ht="15.75" customHeight="1" x14ac:dyDescent="0.25">
      <c r="A13" s="161" t="s">
        <v>16</v>
      </c>
      <c r="B13" s="162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4"/>
      <c r="N13" s="72"/>
      <c r="Q13" s="2"/>
      <c r="R13" s="2"/>
      <c r="X13" s="8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5" x14ac:dyDescent="0.25">
      <c r="A14" s="10">
        <v>1</v>
      </c>
      <c r="B14" s="115" t="s">
        <v>8</v>
      </c>
      <c r="C14" s="115">
        <v>3</v>
      </c>
      <c r="D14" s="115">
        <v>3</v>
      </c>
      <c r="E14" s="115">
        <v>3</v>
      </c>
      <c r="F14" s="115">
        <v>3</v>
      </c>
      <c r="G14" s="115">
        <v>3</v>
      </c>
      <c r="H14" s="115">
        <v>3</v>
      </c>
      <c r="I14" s="115">
        <v>3</v>
      </c>
      <c r="J14" s="115">
        <v>3</v>
      </c>
      <c r="K14" s="115">
        <v>4</v>
      </c>
      <c r="L14" s="115">
        <v>4</v>
      </c>
      <c r="M14" s="13">
        <f>SUM(C14:L14)/2</f>
        <v>16</v>
      </c>
      <c r="N14" s="14">
        <f>M14*30</f>
        <v>480</v>
      </c>
      <c r="Q14" s="2"/>
      <c r="R14" s="2"/>
      <c r="X14" s="18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7.399999999999999" x14ac:dyDescent="0.3">
      <c r="A15" s="10">
        <v>2</v>
      </c>
      <c r="B15" s="115" t="s">
        <v>30</v>
      </c>
      <c r="C15" s="115">
        <v>2</v>
      </c>
      <c r="D15" s="115">
        <v>2</v>
      </c>
      <c r="E15" s="115">
        <v>2</v>
      </c>
      <c r="F15" s="115">
        <v>2</v>
      </c>
      <c r="G15" s="115">
        <v>2</v>
      </c>
      <c r="H15" s="115">
        <v>2</v>
      </c>
      <c r="I15" s="115">
        <v>3</v>
      </c>
      <c r="J15" s="115">
        <v>3</v>
      </c>
      <c r="K15" s="115">
        <v>3</v>
      </c>
      <c r="L15" s="115">
        <v>3</v>
      </c>
      <c r="M15" s="13">
        <f>SUM(C15:L15)/2</f>
        <v>12</v>
      </c>
      <c r="N15" s="14">
        <f t="shared" ref="N15:N56" si="0">M15*30</f>
        <v>360</v>
      </c>
      <c r="Q15" s="2"/>
      <c r="R15" s="2"/>
      <c r="X15" s="19"/>
      <c r="Y15" s="20"/>
      <c r="Z15" s="3"/>
      <c r="AA15" s="3"/>
      <c r="AB15" s="3"/>
      <c r="AC15" s="3"/>
      <c r="AD15" s="3"/>
      <c r="AE15" s="3"/>
      <c r="AF15" s="3"/>
      <c r="AG15" s="3"/>
    </row>
    <row r="16" spans="1:33" ht="15.6" x14ac:dyDescent="0.3">
      <c r="A16" s="10">
        <v>3</v>
      </c>
      <c r="B16" s="115" t="s">
        <v>71</v>
      </c>
      <c r="C16" s="115">
        <v>2</v>
      </c>
      <c r="D16" s="115">
        <v>2</v>
      </c>
      <c r="E16" s="115">
        <v>2</v>
      </c>
      <c r="F16" s="115">
        <v>2</v>
      </c>
      <c r="G16" s="115">
        <v>2</v>
      </c>
      <c r="H16" s="115">
        <v>2</v>
      </c>
      <c r="I16" s="115">
        <v>1</v>
      </c>
      <c r="J16" s="115">
        <v>1</v>
      </c>
      <c r="K16" s="115">
        <v>1</v>
      </c>
      <c r="L16" s="115">
        <v>1</v>
      </c>
      <c r="M16" s="13">
        <f t="shared" ref="M16:M29" si="1">SUM(C16:L16)/2</f>
        <v>8</v>
      </c>
      <c r="N16" s="14">
        <f t="shared" si="0"/>
        <v>240</v>
      </c>
      <c r="Q16" s="2"/>
      <c r="R16" s="2"/>
      <c r="X16" s="22"/>
      <c r="Y16" s="23"/>
      <c r="Z16" s="3"/>
      <c r="AA16" s="3"/>
      <c r="AB16" s="3"/>
      <c r="AC16" s="3"/>
      <c r="AD16" s="3"/>
      <c r="AE16" s="3"/>
      <c r="AF16" s="3"/>
      <c r="AG16" s="3"/>
    </row>
    <row r="17" spans="1:38" ht="15.6" x14ac:dyDescent="0.3">
      <c r="A17" s="10">
        <v>4</v>
      </c>
      <c r="B17" s="115" t="s">
        <v>62</v>
      </c>
      <c r="C17" s="115">
        <v>1</v>
      </c>
      <c r="D17" s="115">
        <v>1</v>
      </c>
      <c r="E17" s="115"/>
      <c r="F17" s="115"/>
      <c r="G17" s="115"/>
      <c r="H17" s="115"/>
      <c r="I17" s="115"/>
      <c r="J17" s="115"/>
      <c r="K17" s="115"/>
      <c r="L17" s="115"/>
      <c r="M17" s="13">
        <f t="shared" si="1"/>
        <v>1</v>
      </c>
      <c r="N17" s="14">
        <f t="shared" si="0"/>
        <v>30</v>
      </c>
      <c r="Q17" s="2"/>
      <c r="R17" s="2"/>
      <c r="X17" s="24"/>
      <c r="Y17" s="20"/>
      <c r="Z17" s="3"/>
      <c r="AA17" s="3"/>
      <c r="AB17" s="3"/>
      <c r="AC17" s="3"/>
      <c r="AD17" s="3"/>
      <c r="AE17" s="3"/>
      <c r="AF17" s="3"/>
      <c r="AG17" s="3"/>
    </row>
    <row r="18" spans="1:38" ht="15" x14ac:dyDescent="0.25">
      <c r="A18" s="134" t="s">
        <v>68</v>
      </c>
      <c r="B18" s="115" t="s">
        <v>9</v>
      </c>
      <c r="C18" s="115">
        <v>2</v>
      </c>
      <c r="D18" s="115">
        <v>2</v>
      </c>
      <c r="E18" s="115">
        <v>2</v>
      </c>
      <c r="F18" s="115">
        <v>2</v>
      </c>
      <c r="G18" s="115">
        <v>1</v>
      </c>
      <c r="H18" s="115">
        <v>1</v>
      </c>
      <c r="I18" s="115">
        <v>1</v>
      </c>
      <c r="J18" s="115">
        <v>1</v>
      </c>
      <c r="K18" s="115">
        <v>2</v>
      </c>
      <c r="L18" s="115">
        <v>0</v>
      </c>
      <c r="M18" s="13">
        <f t="shared" si="1"/>
        <v>7</v>
      </c>
      <c r="N18" s="14">
        <f t="shared" si="0"/>
        <v>210</v>
      </c>
      <c r="Q18" s="2"/>
      <c r="R18" s="2"/>
      <c r="X18" s="25"/>
      <c r="Y18" s="3"/>
      <c r="Z18" s="3"/>
      <c r="AA18" s="3"/>
      <c r="AB18" s="3"/>
      <c r="AC18" s="3"/>
      <c r="AD18" s="3"/>
      <c r="AE18" s="3"/>
      <c r="AF18" s="3"/>
      <c r="AG18" s="3"/>
    </row>
    <row r="19" spans="1:38" x14ac:dyDescent="0.25">
      <c r="A19" s="134" t="s">
        <v>69</v>
      </c>
      <c r="B19" s="115" t="s">
        <v>72</v>
      </c>
      <c r="C19" s="115">
        <v>1</v>
      </c>
      <c r="D19" s="115">
        <v>1</v>
      </c>
      <c r="E19" s="115">
        <v>1</v>
      </c>
      <c r="F19" s="115">
        <v>1</v>
      </c>
      <c r="G19" s="115">
        <v>1</v>
      </c>
      <c r="H19" s="115">
        <v>1</v>
      </c>
      <c r="I19" s="115"/>
      <c r="J19" s="115"/>
      <c r="K19" s="115"/>
      <c r="L19" s="115"/>
      <c r="M19" s="13">
        <f t="shared" si="1"/>
        <v>3</v>
      </c>
      <c r="N19" s="14">
        <f t="shared" si="0"/>
        <v>90</v>
      </c>
      <c r="Q19" s="2"/>
      <c r="R19" s="2"/>
      <c r="X19" s="8"/>
      <c r="Y19" s="3"/>
      <c r="Z19" s="3"/>
      <c r="AA19" s="3"/>
      <c r="AB19" s="3"/>
      <c r="AC19" s="3"/>
      <c r="AD19" s="3"/>
      <c r="AE19" s="3"/>
      <c r="AF19" s="3"/>
      <c r="AG19" s="3"/>
    </row>
    <row r="20" spans="1:38" x14ac:dyDescent="0.25">
      <c r="A20" s="134" t="s">
        <v>73</v>
      </c>
      <c r="B20" s="115" t="s">
        <v>85</v>
      </c>
      <c r="C20" s="115">
        <v>1</v>
      </c>
      <c r="D20" s="115">
        <v>1</v>
      </c>
      <c r="E20" s="115">
        <v>1</v>
      </c>
      <c r="F20" s="115">
        <v>1</v>
      </c>
      <c r="G20" s="115"/>
      <c r="H20" s="115"/>
      <c r="I20" s="115"/>
      <c r="J20" s="115"/>
      <c r="K20" s="115"/>
      <c r="L20" s="115"/>
      <c r="M20" s="13">
        <f t="shared" si="1"/>
        <v>2</v>
      </c>
      <c r="N20" s="14">
        <f t="shared" si="0"/>
        <v>60</v>
      </c>
      <c r="Q20" s="2"/>
      <c r="R20" s="2"/>
      <c r="X20" s="8"/>
      <c r="Y20" s="3"/>
      <c r="Z20" s="3"/>
      <c r="AA20" s="3"/>
      <c r="AB20" s="3"/>
      <c r="AC20" s="3"/>
      <c r="AD20" s="3"/>
      <c r="AE20" s="3"/>
      <c r="AF20" s="3"/>
      <c r="AG20" s="3"/>
    </row>
    <row r="21" spans="1:38" x14ac:dyDescent="0.25">
      <c r="A21" s="134" t="s">
        <v>74</v>
      </c>
      <c r="B21" s="115" t="s">
        <v>39</v>
      </c>
      <c r="C21" s="115"/>
      <c r="D21" s="115"/>
      <c r="E21" s="115">
        <v>1</v>
      </c>
      <c r="F21" s="115">
        <v>1</v>
      </c>
      <c r="G21" s="115">
        <v>1</v>
      </c>
      <c r="H21" s="115">
        <v>1</v>
      </c>
      <c r="I21" s="115">
        <v>2</v>
      </c>
      <c r="J21" s="115">
        <v>2</v>
      </c>
      <c r="K21" s="115"/>
      <c r="L21" s="115"/>
      <c r="M21" s="13">
        <f t="shared" si="1"/>
        <v>4</v>
      </c>
      <c r="N21" s="14">
        <f t="shared" si="0"/>
        <v>120</v>
      </c>
      <c r="Q21" s="2"/>
      <c r="R21" s="2"/>
      <c r="X21" s="8"/>
      <c r="Y21" s="3"/>
      <c r="Z21" s="3"/>
      <c r="AA21" s="3"/>
      <c r="AB21" s="3"/>
      <c r="AC21" s="3"/>
      <c r="AD21" s="3"/>
      <c r="AE21" s="3"/>
      <c r="AF21" s="3"/>
      <c r="AG21" s="3"/>
    </row>
    <row r="22" spans="1:38" ht="13.8" x14ac:dyDescent="0.25">
      <c r="A22" s="134" t="s">
        <v>75</v>
      </c>
      <c r="B22" s="115" t="s">
        <v>38</v>
      </c>
      <c r="C22" s="115">
        <v>2</v>
      </c>
      <c r="D22" s="115">
        <v>2</v>
      </c>
      <c r="E22" s="115">
        <v>1</v>
      </c>
      <c r="F22" s="115">
        <v>1</v>
      </c>
      <c r="G22" s="115">
        <v>1</v>
      </c>
      <c r="H22" s="115">
        <v>1</v>
      </c>
      <c r="I22" s="115"/>
      <c r="J22" s="115"/>
      <c r="K22" s="115"/>
      <c r="L22" s="115"/>
      <c r="M22" s="13">
        <f t="shared" si="1"/>
        <v>4</v>
      </c>
      <c r="N22" s="14">
        <f t="shared" si="0"/>
        <v>120</v>
      </c>
      <c r="Q22" s="2"/>
      <c r="R22" s="2"/>
      <c r="X22" s="26"/>
      <c r="Y22" s="27"/>
      <c r="Z22" s="27"/>
      <c r="AA22" s="27"/>
      <c r="AB22" s="27"/>
      <c r="AC22" s="27"/>
      <c r="AD22" s="27"/>
      <c r="AE22" s="3"/>
      <c r="AF22" s="3"/>
      <c r="AG22" s="3"/>
    </row>
    <row r="23" spans="1:38" ht="13.8" x14ac:dyDescent="0.25">
      <c r="A23" s="134" t="s">
        <v>76</v>
      </c>
      <c r="B23" s="115" t="s">
        <v>37</v>
      </c>
      <c r="C23" s="115">
        <v>1</v>
      </c>
      <c r="D23" s="115">
        <v>1</v>
      </c>
      <c r="E23" s="115">
        <v>1</v>
      </c>
      <c r="F23" s="115">
        <v>1</v>
      </c>
      <c r="G23" s="115">
        <v>1</v>
      </c>
      <c r="H23" s="115">
        <v>1</v>
      </c>
      <c r="I23" s="115">
        <v>1</v>
      </c>
      <c r="J23" s="115">
        <v>1</v>
      </c>
      <c r="K23" s="115"/>
      <c r="L23" s="115"/>
      <c r="M23" s="13">
        <f t="shared" si="1"/>
        <v>4</v>
      </c>
      <c r="N23" s="14">
        <f t="shared" si="0"/>
        <v>120</v>
      </c>
      <c r="Q23" s="2"/>
      <c r="R23" s="2"/>
      <c r="X23" s="26"/>
      <c r="Y23" s="27"/>
      <c r="Z23" s="27"/>
      <c r="AA23" s="27"/>
      <c r="AB23" s="27"/>
      <c r="AC23" s="27"/>
      <c r="AD23" s="27"/>
      <c r="AE23" s="27"/>
      <c r="AF23" s="27"/>
      <c r="AG23" s="3"/>
    </row>
    <row r="24" spans="1:38" ht="13.8" x14ac:dyDescent="0.25">
      <c r="A24" s="134" t="s">
        <v>77</v>
      </c>
      <c r="B24" s="115" t="s">
        <v>51</v>
      </c>
      <c r="C24" s="115">
        <v>1</v>
      </c>
      <c r="D24" s="115">
        <v>1</v>
      </c>
      <c r="E24" s="115">
        <v>1</v>
      </c>
      <c r="F24" s="115">
        <v>1</v>
      </c>
      <c r="G24" s="115">
        <v>1</v>
      </c>
      <c r="H24" s="115">
        <v>1</v>
      </c>
      <c r="I24" s="115">
        <v>1</v>
      </c>
      <c r="J24" s="115">
        <v>1</v>
      </c>
      <c r="K24" s="115"/>
      <c r="L24" s="115"/>
      <c r="M24" s="13">
        <f>SUM(C24:L24)/2</f>
        <v>4</v>
      </c>
      <c r="N24" s="14">
        <f t="shared" si="0"/>
        <v>120</v>
      </c>
      <c r="Q24" s="2"/>
      <c r="R24" s="2"/>
      <c r="X24" s="26"/>
      <c r="Y24" s="27"/>
      <c r="Z24" s="27"/>
      <c r="AA24" s="27"/>
      <c r="AB24" s="27"/>
      <c r="AC24" s="27"/>
      <c r="AD24" s="27"/>
      <c r="AE24" s="27"/>
      <c r="AF24" s="27"/>
      <c r="AG24" s="3"/>
    </row>
    <row r="25" spans="1:38" ht="13.8" x14ac:dyDescent="0.25">
      <c r="A25" s="134" t="s">
        <v>78</v>
      </c>
      <c r="B25" s="115" t="s">
        <v>59</v>
      </c>
      <c r="C25" s="115">
        <v>2</v>
      </c>
      <c r="D25" s="115">
        <v>2</v>
      </c>
      <c r="E25" s="115">
        <v>2</v>
      </c>
      <c r="F25" s="115">
        <v>2</v>
      </c>
      <c r="G25" s="115">
        <v>3</v>
      </c>
      <c r="H25" s="115">
        <v>3</v>
      </c>
      <c r="I25" s="115">
        <v>3</v>
      </c>
      <c r="J25" s="115">
        <v>3</v>
      </c>
      <c r="K25" s="115">
        <v>4</v>
      </c>
      <c r="L25" s="115">
        <v>4</v>
      </c>
      <c r="M25" s="13">
        <f>SUM(C25:L25)/2</f>
        <v>14</v>
      </c>
      <c r="N25" s="14">
        <f t="shared" si="0"/>
        <v>420</v>
      </c>
      <c r="Q25" s="2"/>
      <c r="R25" s="2"/>
      <c r="X25" s="26"/>
      <c r="Y25" s="27"/>
      <c r="Z25" s="27"/>
      <c r="AA25" s="27"/>
      <c r="AB25" s="27"/>
      <c r="AC25" s="27"/>
      <c r="AD25" s="27"/>
      <c r="AE25" s="27"/>
      <c r="AF25" s="27"/>
      <c r="AG25" s="3"/>
    </row>
    <row r="26" spans="1:38" ht="13.8" x14ac:dyDescent="0.25">
      <c r="A26" s="134" t="s">
        <v>79</v>
      </c>
      <c r="B26" s="115" t="s">
        <v>10</v>
      </c>
      <c r="C26" s="115">
        <v>1</v>
      </c>
      <c r="D26" s="115">
        <v>1</v>
      </c>
      <c r="E26" s="115">
        <v>1</v>
      </c>
      <c r="F26" s="115">
        <v>1</v>
      </c>
      <c r="G26" s="115">
        <v>1</v>
      </c>
      <c r="H26" s="115">
        <v>1</v>
      </c>
      <c r="I26" s="115"/>
      <c r="J26" s="115"/>
      <c r="K26" s="115"/>
      <c r="L26" s="115"/>
      <c r="M26" s="13">
        <f t="shared" si="1"/>
        <v>3</v>
      </c>
      <c r="N26" s="14">
        <f t="shared" si="0"/>
        <v>90</v>
      </c>
      <c r="Q26" s="2"/>
      <c r="R26" s="2"/>
      <c r="X26" s="26"/>
      <c r="Y26" s="27"/>
      <c r="Z26" s="27"/>
      <c r="AA26" s="27"/>
      <c r="AB26" s="27"/>
      <c r="AC26" s="27"/>
      <c r="AD26" s="27"/>
      <c r="AE26" s="27"/>
      <c r="AF26" s="27"/>
      <c r="AG26" s="3"/>
    </row>
    <row r="27" spans="1:38" ht="13.8" x14ac:dyDescent="0.25">
      <c r="A27" s="134" t="s">
        <v>80</v>
      </c>
      <c r="B27" s="115" t="s">
        <v>11</v>
      </c>
      <c r="C27" s="115">
        <v>3</v>
      </c>
      <c r="D27" s="115">
        <v>3</v>
      </c>
      <c r="E27" s="115">
        <v>3</v>
      </c>
      <c r="F27" s="115">
        <v>3</v>
      </c>
      <c r="G27" s="115">
        <v>3</v>
      </c>
      <c r="H27" s="115">
        <v>3</v>
      </c>
      <c r="I27" s="115">
        <v>3</v>
      </c>
      <c r="J27" s="115">
        <v>3</v>
      </c>
      <c r="K27" s="115">
        <v>3</v>
      </c>
      <c r="L27" s="115">
        <v>3</v>
      </c>
      <c r="M27" s="13">
        <f t="shared" si="1"/>
        <v>15</v>
      </c>
      <c r="N27" s="14">
        <f t="shared" si="0"/>
        <v>450</v>
      </c>
      <c r="Q27" s="2"/>
      <c r="R27" s="2"/>
      <c r="X27" s="26"/>
      <c r="Y27" s="27"/>
      <c r="Z27" s="27"/>
      <c r="AA27" s="27"/>
      <c r="AB27" s="27"/>
      <c r="AC27" s="27"/>
      <c r="AD27" s="27"/>
      <c r="AE27" s="27"/>
      <c r="AF27" s="27"/>
      <c r="AG27" s="3"/>
    </row>
    <row r="28" spans="1:38" ht="14.25" customHeight="1" x14ac:dyDescent="0.25">
      <c r="A28" s="134" t="s">
        <v>81</v>
      </c>
      <c r="B28" s="115" t="s">
        <v>12</v>
      </c>
      <c r="C28" s="115">
        <v>1</v>
      </c>
      <c r="D28" s="115">
        <v>1</v>
      </c>
      <c r="E28" s="115"/>
      <c r="F28" s="115"/>
      <c r="G28" s="115"/>
      <c r="H28" s="115"/>
      <c r="I28" s="115"/>
      <c r="J28" s="115"/>
      <c r="K28" s="115"/>
      <c r="L28" s="115"/>
      <c r="M28" s="13">
        <f t="shared" si="1"/>
        <v>1</v>
      </c>
      <c r="N28" s="14">
        <f t="shared" si="0"/>
        <v>30</v>
      </c>
      <c r="Q28" s="2"/>
      <c r="R28" s="2"/>
      <c r="X28" s="26"/>
      <c r="Y28" s="27"/>
      <c r="Z28" s="27"/>
      <c r="AA28" s="27"/>
      <c r="AB28" s="27"/>
      <c r="AC28" s="27"/>
      <c r="AD28" s="27"/>
      <c r="AE28" s="27"/>
      <c r="AF28" s="27"/>
      <c r="AG28" s="3"/>
    </row>
    <row r="29" spans="1:38" x14ac:dyDescent="0.25">
      <c r="A29" s="134" t="s">
        <v>82</v>
      </c>
      <c r="B29" s="115" t="s">
        <v>27</v>
      </c>
      <c r="C29" s="115">
        <v>1</v>
      </c>
      <c r="D29" s="115">
        <v>1</v>
      </c>
      <c r="E29" s="115">
        <v>1</v>
      </c>
      <c r="F29" s="115">
        <v>1</v>
      </c>
      <c r="G29" s="115">
        <v>1</v>
      </c>
      <c r="H29" s="115">
        <v>1</v>
      </c>
      <c r="I29" s="115">
        <v>1</v>
      </c>
      <c r="J29" s="115">
        <v>1</v>
      </c>
      <c r="K29" s="115">
        <v>1</v>
      </c>
      <c r="L29" s="115">
        <v>1</v>
      </c>
      <c r="M29" s="13">
        <f t="shared" si="1"/>
        <v>5</v>
      </c>
      <c r="N29" s="14">
        <f t="shared" si="0"/>
        <v>150</v>
      </c>
      <c r="Q29" s="2"/>
      <c r="R29" s="2"/>
      <c r="X29" s="8"/>
      <c r="Y29" s="3"/>
      <c r="Z29" s="3"/>
      <c r="AA29" s="3"/>
      <c r="AB29" s="3"/>
      <c r="AC29" s="3"/>
      <c r="AD29" s="3"/>
      <c r="AE29" s="3"/>
      <c r="AF29" s="3"/>
      <c r="AG29" s="3"/>
    </row>
    <row r="30" spans="1:38" ht="15.6" x14ac:dyDescent="0.25">
      <c r="A30" s="150" t="s">
        <v>21</v>
      </c>
      <c r="B30" s="151"/>
      <c r="C30" s="87">
        <f t="shared" ref="C30:M30" si="2">SUM(C14:C29)</f>
        <v>24</v>
      </c>
      <c r="D30" s="87">
        <f t="shared" si="2"/>
        <v>24</v>
      </c>
      <c r="E30" s="87">
        <f t="shared" si="2"/>
        <v>22</v>
      </c>
      <c r="F30" s="87">
        <f t="shared" si="2"/>
        <v>22</v>
      </c>
      <c r="G30" s="87">
        <f t="shared" si="2"/>
        <v>21</v>
      </c>
      <c r="H30" s="87">
        <f t="shared" si="2"/>
        <v>21</v>
      </c>
      <c r="I30" s="87">
        <f t="shared" si="2"/>
        <v>19</v>
      </c>
      <c r="J30" s="87">
        <f t="shared" si="2"/>
        <v>19</v>
      </c>
      <c r="K30" s="87">
        <f t="shared" si="2"/>
        <v>18</v>
      </c>
      <c r="L30" s="87">
        <f t="shared" si="2"/>
        <v>16</v>
      </c>
      <c r="M30" s="28">
        <f t="shared" si="2"/>
        <v>103</v>
      </c>
      <c r="N30" s="14">
        <f t="shared" si="0"/>
        <v>3090</v>
      </c>
      <c r="O30" s="15"/>
      <c r="P30" s="15"/>
      <c r="Q30" s="29"/>
      <c r="R30" s="71"/>
      <c r="AC30" s="8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5.6" x14ac:dyDescent="0.25">
      <c r="A31" s="157" t="s">
        <v>52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4"/>
      <c r="O31" s="15"/>
      <c r="P31" s="15"/>
      <c r="Q31" s="29"/>
      <c r="R31" s="71"/>
      <c r="AC31" s="8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5.6" x14ac:dyDescent="0.25">
      <c r="A32" s="126" t="s">
        <v>53</v>
      </c>
      <c r="B32" s="127" t="s">
        <v>55</v>
      </c>
      <c r="C32" s="125">
        <v>1</v>
      </c>
      <c r="D32" s="125">
        <v>1</v>
      </c>
      <c r="E32" s="125">
        <v>1</v>
      </c>
      <c r="F32" s="125">
        <v>1</v>
      </c>
      <c r="G32" s="125">
        <v>2</v>
      </c>
      <c r="H32" s="125">
        <v>2</v>
      </c>
      <c r="I32" s="125">
        <v>2</v>
      </c>
      <c r="J32" s="125">
        <v>2</v>
      </c>
      <c r="K32" s="125">
        <v>2</v>
      </c>
      <c r="L32" s="125">
        <v>2</v>
      </c>
      <c r="M32" s="124">
        <v>8</v>
      </c>
      <c r="N32" s="125">
        <f t="shared" si="0"/>
        <v>240</v>
      </c>
      <c r="O32" s="15"/>
      <c r="P32" s="15"/>
      <c r="Q32" s="29"/>
      <c r="R32" s="71"/>
      <c r="AC32" s="8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5.6" x14ac:dyDescent="0.25">
      <c r="A33" s="159" t="s">
        <v>56</v>
      </c>
      <c r="B33" s="160"/>
      <c r="C33" s="121">
        <v>1</v>
      </c>
      <c r="D33" s="121">
        <v>1</v>
      </c>
      <c r="E33" s="121">
        <v>1</v>
      </c>
      <c r="F33" s="121">
        <v>1</v>
      </c>
      <c r="G33" s="121">
        <v>2</v>
      </c>
      <c r="H33" s="121">
        <v>2</v>
      </c>
      <c r="I33" s="121">
        <v>2</v>
      </c>
      <c r="J33" s="121">
        <v>2</v>
      </c>
      <c r="K33" s="121">
        <v>2</v>
      </c>
      <c r="L33" s="121">
        <v>2</v>
      </c>
      <c r="M33" s="122">
        <v>8</v>
      </c>
      <c r="N33" s="14">
        <f t="shared" si="0"/>
        <v>240</v>
      </c>
      <c r="O33" s="15"/>
      <c r="P33" s="15"/>
      <c r="Q33" s="29"/>
      <c r="R33" s="71"/>
      <c r="AC33" s="8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35" customFormat="1" ht="15.6" x14ac:dyDescent="0.25">
      <c r="A34" s="152" t="s">
        <v>14</v>
      </c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3"/>
      <c r="N34" s="14"/>
      <c r="O34" s="30"/>
      <c r="P34" s="30"/>
      <c r="Q34" s="29"/>
      <c r="R34" s="71"/>
      <c r="AC34" s="36"/>
      <c r="AD34" s="37"/>
      <c r="AE34" s="37"/>
      <c r="AF34" s="37"/>
      <c r="AG34" s="37"/>
      <c r="AH34" s="37"/>
      <c r="AI34" s="37"/>
      <c r="AJ34" s="37"/>
      <c r="AK34" s="37"/>
      <c r="AL34" s="37"/>
    </row>
    <row r="35" spans="1:38" ht="16.5" customHeight="1" x14ac:dyDescent="0.25">
      <c r="A35" s="106" t="s">
        <v>53</v>
      </c>
      <c r="B35" s="103" t="s">
        <v>40</v>
      </c>
      <c r="C35" s="33">
        <v>1</v>
      </c>
      <c r="D35" s="12">
        <v>1</v>
      </c>
      <c r="E35" s="11">
        <v>1</v>
      </c>
      <c r="F35" s="12">
        <v>1</v>
      </c>
      <c r="G35" s="33"/>
      <c r="H35" s="12"/>
      <c r="I35" s="33"/>
      <c r="J35" s="98"/>
      <c r="K35" s="33"/>
      <c r="L35" s="98"/>
      <c r="M35" s="38">
        <f>SUM(C35:L35)/2</f>
        <v>2</v>
      </c>
      <c r="N35" s="14">
        <f t="shared" si="0"/>
        <v>60</v>
      </c>
      <c r="Q35" s="2"/>
      <c r="R35" s="2"/>
      <c r="X35" s="8"/>
      <c r="Y35" s="3"/>
      <c r="Z35" s="3"/>
      <c r="AA35" s="3"/>
      <c r="AB35" s="3"/>
      <c r="AC35" s="3"/>
      <c r="AD35" s="3"/>
      <c r="AE35" s="3"/>
      <c r="AF35" s="3"/>
      <c r="AG35" s="3"/>
    </row>
    <row r="36" spans="1:38" ht="27.75" customHeight="1" x14ac:dyDescent="0.25">
      <c r="A36" s="106" t="s">
        <v>54</v>
      </c>
      <c r="B36" s="97" t="s">
        <v>44</v>
      </c>
      <c r="C36" s="33">
        <v>2</v>
      </c>
      <c r="D36" s="12">
        <v>2</v>
      </c>
      <c r="E36" s="11">
        <v>1</v>
      </c>
      <c r="F36" s="12">
        <v>1</v>
      </c>
      <c r="G36" s="33"/>
      <c r="H36" s="12"/>
      <c r="I36" s="33"/>
      <c r="J36" s="12"/>
      <c r="K36" s="33"/>
      <c r="L36" s="12"/>
      <c r="M36" s="38">
        <f>SUM(C36:L36)/2</f>
        <v>3</v>
      </c>
      <c r="N36" s="14">
        <f t="shared" si="0"/>
        <v>90</v>
      </c>
      <c r="Q36" s="2"/>
      <c r="R36" s="2"/>
      <c r="X36" s="27"/>
      <c r="Y36" s="3"/>
      <c r="Z36" s="3"/>
      <c r="AA36" s="3"/>
      <c r="AB36" s="3"/>
      <c r="AC36" s="3"/>
      <c r="AD36" s="3"/>
      <c r="AE36" s="3"/>
      <c r="AF36" s="3"/>
      <c r="AG36" s="3"/>
    </row>
    <row r="37" spans="1:38" ht="21.6" customHeight="1" x14ac:dyDescent="0.25">
      <c r="A37" s="106" t="s">
        <v>57</v>
      </c>
      <c r="B37" s="97" t="s">
        <v>90</v>
      </c>
      <c r="C37" s="109">
        <v>1</v>
      </c>
      <c r="D37" s="110">
        <v>1</v>
      </c>
      <c r="E37" s="111">
        <v>1</v>
      </c>
      <c r="F37" s="110">
        <v>1</v>
      </c>
      <c r="G37" s="109">
        <v>1</v>
      </c>
      <c r="H37" s="110">
        <v>1</v>
      </c>
      <c r="I37" s="109">
        <v>1</v>
      </c>
      <c r="J37" s="110">
        <v>1</v>
      </c>
      <c r="K37" s="109"/>
      <c r="L37" s="110"/>
      <c r="M37" s="38">
        <v>4</v>
      </c>
      <c r="N37" s="14">
        <f t="shared" si="0"/>
        <v>120</v>
      </c>
      <c r="Q37" s="2"/>
      <c r="R37" s="2"/>
      <c r="X37" s="27"/>
      <c r="Y37" s="3"/>
      <c r="Z37" s="3"/>
      <c r="AA37" s="3"/>
      <c r="AB37" s="3"/>
      <c r="AC37" s="3"/>
      <c r="AD37" s="3"/>
      <c r="AE37" s="3"/>
      <c r="AF37" s="3"/>
      <c r="AG37" s="3"/>
    </row>
    <row r="38" spans="1:38" ht="26.4" x14ac:dyDescent="0.25">
      <c r="A38" s="106" t="s">
        <v>58</v>
      </c>
      <c r="B38" s="96" t="s">
        <v>63</v>
      </c>
      <c r="C38" s="109">
        <v>1</v>
      </c>
      <c r="D38" s="110">
        <v>1</v>
      </c>
      <c r="E38" s="111">
        <v>1</v>
      </c>
      <c r="F38" s="110">
        <v>1</v>
      </c>
      <c r="G38" s="109">
        <v>1</v>
      </c>
      <c r="H38" s="110">
        <v>1</v>
      </c>
      <c r="I38" s="109">
        <v>2</v>
      </c>
      <c r="J38" s="110">
        <v>2</v>
      </c>
      <c r="K38" s="109"/>
      <c r="L38" s="110"/>
      <c r="M38" s="38">
        <f t="shared" ref="M38:M42" si="3">SUM(C38:L38)/2</f>
        <v>5</v>
      </c>
      <c r="N38" s="14">
        <f t="shared" si="0"/>
        <v>150</v>
      </c>
      <c r="Q38" s="2"/>
      <c r="R38" s="2"/>
      <c r="X38" s="27"/>
      <c r="Y38" s="3"/>
      <c r="Z38" s="3"/>
      <c r="AA38" s="3"/>
      <c r="AB38" s="3"/>
      <c r="AC38" s="3"/>
      <c r="AD38" s="3"/>
      <c r="AE38" s="3"/>
      <c r="AF38" s="3"/>
      <c r="AG38" s="3"/>
    </row>
    <row r="39" spans="1:38" ht="13.8" x14ac:dyDescent="0.25">
      <c r="A39" s="106" t="s">
        <v>68</v>
      </c>
      <c r="B39" s="97" t="s">
        <v>45</v>
      </c>
      <c r="C39" s="33">
        <v>1</v>
      </c>
      <c r="D39" s="12">
        <v>1</v>
      </c>
      <c r="E39" s="11"/>
      <c r="F39" s="12"/>
      <c r="G39" s="33"/>
      <c r="H39" s="12"/>
      <c r="I39" s="33"/>
      <c r="J39" s="12"/>
      <c r="K39" s="33"/>
      <c r="L39" s="12"/>
      <c r="M39" s="38">
        <f t="shared" si="3"/>
        <v>1</v>
      </c>
      <c r="N39" s="14">
        <f t="shared" si="0"/>
        <v>30</v>
      </c>
      <c r="Q39" s="2"/>
      <c r="R39" s="2"/>
      <c r="X39" s="27"/>
      <c r="Y39" s="3"/>
      <c r="Z39" s="3"/>
      <c r="AA39" s="3"/>
      <c r="AB39" s="3"/>
      <c r="AC39" s="3"/>
      <c r="AD39" s="3"/>
      <c r="AE39" s="3"/>
      <c r="AF39" s="3"/>
      <c r="AG39" s="3"/>
    </row>
    <row r="40" spans="1:38" ht="26.4" x14ac:dyDescent="0.25">
      <c r="A40" s="106" t="s">
        <v>69</v>
      </c>
      <c r="B40" s="97" t="s">
        <v>46</v>
      </c>
      <c r="C40" s="33"/>
      <c r="D40" s="12"/>
      <c r="E40" s="11"/>
      <c r="F40" s="12"/>
      <c r="G40" s="33">
        <v>1</v>
      </c>
      <c r="H40" s="12">
        <v>1</v>
      </c>
      <c r="I40" s="33"/>
      <c r="J40" s="12"/>
      <c r="K40" s="33"/>
      <c r="L40" s="12"/>
      <c r="M40" s="38">
        <f t="shared" si="3"/>
        <v>1</v>
      </c>
      <c r="N40" s="14">
        <f t="shared" si="0"/>
        <v>30</v>
      </c>
      <c r="Q40" s="2"/>
      <c r="R40" s="2"/>
      <c r="X40" s="8"/>
      <c r="Y40" s="3"/>
      <c r="Z40" s="3"/>
      <c r="AA40" s="3"/>
      <c r="AB40" s="3"/>
      <c r="AC40" s="3"/>
      <c r="AD40" s="3"/>
      <c r="AE40" s="3"/>
      <c r="AF40" s="3"/>
      <c r="AG40" s="3"/>
    </row>
    <row r="41" spans="1:38" ht="18.600000000000001" customHeight="1" x14ac:dyDescent="0.25">
      <c r="A41" s="106" t="s">
        <v>73</v>
      </c>
      <c r="B41" s="103" t="s">
        <v>91</v>
      </c>
      <c r="C41" s="33"/>
      <c r="D41" s="12"/>
      <c r="E41" s="11"/>
      <c r="F41" s="12"/>
      <c r="G41" s="33"/>
      <c r="H41" s="12"/>
      <c r="I41" s="33">
        <v>2</v>
      </c>
      <c r="J41" s="98">
        <v>2</v>
      </c>
      <c r="K41" s="33"/>
      <c r="L41" s="98"/>
      <c r="M41" s="38">
        <f t="shared" si="3"/>
        <v>2</v>
      </c>
      <c r="N41" s="14">
        <f t="shared" si="0"/>
        <v>60</v>
      </c>
      <c r="Q41" s="2"/>
      <c r="R41" s="2"/>
      <c r="X41" s="8"/>
      <c r="Y41" s="3"/>
      <c r="Z41" s="3"/>
      <c r="AA41" s="3"/>
      <c r="AB41" s="3"/>
      <c r="AC41" s="3"/>
      <c r="AD41" s="3"/>
      <c r="AE41" s="3"/>
      <c r="AF41" s="3"/>
      <c r="AG41" s="3"/>
    </row>
    <row r="42" spans="1:38" ht="26.4" x14ac:dyDescent="0.25">
      <c r="A42" s="106" t="s">
        <v>74</v>
      </c>
      <c r="B42" s="129" t="s">
        <v>66</v>
      </c>
      <c r="C42" s="33"/>
      <c r="D42" s="12"/>
      <c r="E42" s="11"/>
      <c r="F42" s="12"/>
      <c r="G42" s="33"/>
      <c r="H42" s="12"/>
      <c r="I42" s="33"/>
      <c r="J42" s="98"/>
      <c r="K42" s="33">
        <v>3</v>
      </c>
      <c r="L42" s="98">
        <v>3</v>
      </c>
      <c r="M42" s="38">
        <f t="shared" si="3"/>
        <v>3</v>
      </c>
      <c r="N42" s="14">
        <f t="shared" si="0"/>
        <v>90</v>
      </c>
      <c r="O42" s="113"/>
      <c r="P42" s="113"/>
      <c r="Q42" s="39"/>
      <c r="R42" s="71"/>
      <c r="AC42" s="8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5.6" x14ac:dyDescent="0.25">
      <c r="A43" s="155" t="s">
        <v>13</v>
      </c>
      <c r="B43" s="156"/>
      <c r="C43" s="90">
        <f t="shared" ref="C43:M43" si="4">SUM(C35:C42)</f>
        <v>6</v>
      </c>
      <c r="D43" s="90">
        <f t="shared" si="4"/>
        <v>6</v>
      </c>
      <c r="E43" s="90">
        <f t="shared" si="4"/>
        <v>4</v>
      </c>
      <c r="F43" s="90">
        <f t="shared" si="4"/>
        <v>4</v>
      </c>
      <c r="G43" s="90">
        <f t="shared" si="4"/>
        <v>3</v>
      </c>
      <c r="H43" s="90">
        <f t="shared" si="4"/>
        <v>3</v>
      </c>
      <c r="I43" s="90">
        <f t="shared" si="4"/>
        <v>5</v>
      </c>
      <c r="J43" s="90">
        <f t="shared" si="4"/>
        <v>5</v>
      </c>
      <c r="K43" s="90">
        <f t="shared" si="4"/>
        <v>3</v>
      </c>
      <c r="L43" s="90">
        <f t="shared" si="4"/>
        <v>3</v>
      </c>
      <c r="M43" s="90">
        <f t="shared" si="4"/>
        <v>21</v>
      </c>
      <c r="N43" s="14">
        <f t="shared" si="0"/>
        <v>630</v>
      </c>
      <c r="O43" s="15"/>
      <c r="P43" s="32">
        <v>600</v>
      </c>
      <c r="Q43" s="17" t="e">
        <f>IF(#REF!&gt;=P43,"OK","BŁĄD")</f>
        <v>#REF!</v>
      </c>
      <c r="R43" s="59" t="e">
        <f>IF(#REF!&gt;P43,"więcej","")</f>
        <v>#REF!</v>
      </c>
      <c r="AC43" s="8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6.2" thickBot="1" x14ac:dyDescent="0.3">
      <c r="A44" s="166" t="s">
        <v>22</v>
      </c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7"/>
      <c r="N44" s="14"/>
      <c r="O44" s="40"/>
      <c r="P44" s="40"/>
      <c r="Q44" s="39"/>
      <c r="R44" s="71"/>
      <c r="AC44" s="8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29.25" customHeight="1" x14ac:dyDescent="0.25">
      <c r="A45" s="106" t="s">
        <v>53</v>
      </c>
      <c r="B45" s="116" t="s">
        <v>47</v>
      </c>
      <c r="C45" s="92"/>
      <c r="D45" s="93"/>
      <c r="E45" s="88">
        <v>3</v>
      </c>
      <c r="F45" s="89">
        <v>3</v>
      </c>
      <c r="G45" s="88"/>
      <c r="H45" s="89"/>
      <c r="I45" s="88"/>
      <c r="J45" s="89"/>
      <c r="K45" s="88"/>
      <c r="L45" s="89"/>
      <c r="M45" s="41">
        <f t="shared" ref="M45:M50" si="5">SUM(C45:L45)/2</f>
        <v>3</v>
      </c>
      <c r="N45" s="14">
        <f t="shared" si="0"/>
        <v>90</v>
      </c>
      <c r="O45" s="114"/>
      <c r="P45" s="114"/>
      <c r="Q45" s="15"/>
      <c r="R45" s="71"/>
      <c r="AC45" s="8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29.25" customHeight="1" x14ac:dyDescent="0.25">
      <c r="A46" s="106" t="s">
        <v>54</v>
      </c>
      <c r="B46" s="116" t="s">
        <v>92</v>
      </c>
      <c r="C46" s="135"/>
      <c r="D46" s="136"/>
      <c r="E46" s="109"/>
      <c r="F46" s="110"/>
      <c r="G46" s="109"/>
      <c r="H46" s="110"/>
      <c r="I46" s="109">
        <v>4</v>
      </c>
      <c r="J46" s="110">
        <v>4</v>
      </c>
      <c r="K46" s="109"/>
      <c r="L46" s="110"/>
      <c r="M46" s="41">
        <v>4</v>
      </c>
      <c r="N46" s="14">
        <f t="shared" si="0"/>
        <v>120</v>
      </c>
      <c r="O46" s="114"/>
      <c r="P46" s="114"/>
      <c r="Q46" s="15"/>
      <c r="R46" s="71"/>
      <c r="AC46" s="8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29.25" customHeight="1" x14ac:dyDescent="0.25">
      <c r="A47" s="106" t="s">
        <v>57</v>
      </c>
      <c r="B47" s="116" t="s">
        <v>93</v>
      </c>
      <c r="C47" s="135"/>
      <c r="D47" s="136"/>
      <c r="E47" s="109"/>
      <c r="F47" s="110"/>
      <c r="G47" s="109"/>
      <c r="H47" s="110"/>
      <c r="I47" s="109">
        <v>4</v>
      </c>
      <c r="J47" s="110">
        <v>4</v>
      </c>
      <c r="K47" s="109"/>
      <c r="L47" s="110"/>
      <c r="M47" s="41">
        <f t="shared" si="5"/>
        <v>4</v>
      </c>
      <c r="N47" s="14">
        <f t="shared" si="0"/>
        <v>120</v>
      </c>
      <c r="O47" s="114"/>
      <c r="P47" s="114"/>
      <c r="Q47" s="15"/>
      <c r="R47" s="71"/>
      <c r="AC47" s="8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26.25" customHeight="1" x14ac:dyDescent="0.25">
      <c r="A48" s="106" t="s">
        <v>58</v>
      </c>
      <c r="B48" s="97" t="s">
        <v>48</v>
      </c>
      <c r="C48" s="77">
        <v>2</v>
      </c>
      <c r="D48" s="12">
        <v>2</v>
      </c>
      <c r="E48" s="33">
        <v>3</v>
      </c>
      <c r="F48" s="12">
        <v>3</v>
      </c>
      <c r="G48" s="33">
        <v>3</v>
      </c>
      <c r="H48" s="12">
        <v>3</v>
      </c>
      <c r="I48" s="33"/>
      <c r="J48" s="12"/>
      <c r="K48" s="33"/>
      <c r="L48" s="12"/>
      <c r="M48" s="41">
        <f t="shared" si="5"/>
        <v>8</v>
      </c>
      <c r="N48" s="14">
        <f t="shared" si="0"/>
        <v>240</v>
      </c>
      <c r="O48" s="15"/>
      <c r="P48" s="15"/>
      <c r="Q48" s="39"/>
      <c r="R48" s="71"/>
      <c r="AC48" s="8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26.25" customHeight="1" x14ac:dyDescent="0.25">
      <c r="A49" s="106" t="s">
        <v>68</v>
      </c>
      <c r="B49" s="97" t="s">
        <v>49</v>
      </c>
      <c r="C49" s="77">
        <v>3</v>
      </c>
      <c r="D49" s="12">
        <v>3</v>
      </c>
      <c r="E49" s="33">
        <v>3</v>
      </c>
      <c r="F49" s="12">
        <v>3</v>
      </c>
      <c r="G49" s="33">
        <v>6</v>
      </c>
      <c r="H49" s="12">
        <v>6</v>
      </c>
      <c r="I49" s="33"/>
      <c r="J49" s="12"/>
      <c r="K49" s="33"/>
      <c r="L49" s="12"/>
      <c r="M49" s="41">
        <f t="shared" si="5"/>
        <v>12</v>
      </c>
      <c r="N49" s="14">
        <f t="shared" si="0"/>
        <v>360</v>
      </c>
      <c r="O49" s="15"/>
      <c r="P49" s="15"/>
      <c r="Q49" s="39"/>
      <c r="R49" s="71"/>
      <c r="AC49" s="8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25.8" customHeight="1" x14ac:dyDescent="0.25">
      <c r="A50" s="106" t="s">
        <v>69</v>
      </c>
      <c r="B50" s="97" t="s">
        <v>65</v>
      </c>
      <c r="C50" s="33"/>
      <c r="D50" s="12"/>
      <c r="E50" s="33"/>
      <c r="F50" s="12"/>
      <c r="G50" s="33"/>
      <c r="H50" s="12"/>
      <c r="I50" s="33"/>
      <c r="J50" s="12"/>
      <c r="K50" s="33">
        <v>4</v>
      </c>
      <c r="L50" s="12">
        <v>4</v>
      </c>
      <c r="M50" s="41">
        <f t="shared" si="5"/>
        <v>4</v>
      </c>
      <c r="N50" s="14">
        <f t="shared" si="0"/>
        <v>120</v>
      </c>
      <c r="O50" s="15"/>
      <c r="P50" s="15"/>
      <c r="Q50" s="15"/>
      <c r="R50" s="71"/>
      <c r="AC50" s="8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5.6" x14ac:dyDescent="0.25">
      <c r="A51" s="169" t="s">
        <v>13</v>
      </c>
      <c r="B51" s="170"/>
      <c r="C51" s="91">
        <f t="shared" ref="C51:M51" si="6">SUM(C45:C50)</f>
        <v>5</v>
      </c>
      <c r="D51" s="91">
        <f t="shared" si="6"/>
        <v>5</v>
      </c>
      <c r="E51" s="91">
        <f t="shared" si="6"/>
        <v>9</v>
      </c>
      <c r="F51" s="91">
        <f t="shared" si="6"/>
        <v>9</v>
      </c>
      <c r="G51" s="91">
        <f t="shared" si="6"/>
        <v>9</v>
      </c>
      <c r="H51" s="91">
        <f t="shared" si="6"/>
        <v>9</v>
      </c>
      <c r="I51" s="91">
        <f t="shared" si="6"/>
        <v>8</v>
      </c>
      <c r="J51" s="91">
        <f t="shared" si="6"/>
        <v>8</v>
      </c>
      <c r="K51" s="91">
        <f t="shared" si="6"/>
        <v>4</v>
      </c>
      <c r="L51" s="91">
        <f t="shared" si="6"/>
        <v>4</v>
      </c>
      <c r="M51" s="41">
        <f t="shared" si="6"/>
        <v>35</v>
      </c>
      <c r="N51" s="14">
        <f t="shared" si="0"/>
        <v>1050</v>
      </c>
      <c r="O51" s="15"/>
      <c r="P51" s="42">
        <v>600</v>
      </c>
      <c r="Q51" s="34" t="e">
        <f>IF(#REF!&gt;=P51,"OK","BŁĄD")</f>
        <v>#REF!</v>
      </c>
      <c r="R51" s="59" t="e">
        <f>IF(#REF!&gt;P51,"więcej","")</f>
        <v>#REF!</v>
      </c>
      <c r="AC51" s="8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5.6" x14ac:dyDescent="0.25">
      <c r="A52" s="146" t="s">
        <v>23</v>
      </c>
      <c r="B52" s="147"/>
      <c r="C52" s="70">
        <f t="shared" ref="C52:M52" si="7">SUM(C43+C51)</f>
        <v>11</v>
      </c>
      <c r="D52" s="70">
        <f t="shared" si="7"/>
        <v>11</v>
      </c>
      <c r="E52" s="70">
        <f t="shared" si="7"/>
        <v>13</v>
      </c>
      <c r="F52" s="70">
        <f t="shared" si="7"/>
        <v>13</v>
      </c>
      <c r="G52" s="70">
        <f t="shared" si="7"/>
        <v>12</v>
      </c>
      <c r="H52" s="70">
        <f t="shared" si="7"/>
        <v>12</v>
      </c>
      <c r="I52" s="70">
        <f t="shared" si="7"/>
        <v>13</v>
      </c>
      <c r="J52" s="70">
        <f t="shared" si="7"/>
        <v>13</v>
      </c>
      <c r="K52" s="70">
        <f t="shared" si="7"/>
        <v>7</v>
      </c>
      <c r="L52" s="70">
        <f t="shared" si="7"/>
        <v>7</v>
      </c>
      <c r="M52" s="44">
        <f t="shared" si="7"/>
        <v>56</v>
      </c>
      <c r="N52" s="14">
        <f t="shared" si="0"/>
        <v>1680</v>
      </c>
      <c r="O52" s="15"/>
      <c r="P52" s="42">
        <v>1470</v>
      </c>
      <c r="Q52" s="34" t="s">
        <v>24</v>
      </c>
      <c r="R52" s="43" t="s">
        <v>25</v>
      </c>
      <c r="AC52" s="8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27.75" customHeight="1" x14ac:dyDescent="0.25">
      <c r="A53" s="148" t="s">
        <v>15</v>
      </c>
      <c r="B53" s="149"/>
      <c r="C53" s="69">
        <f t="shared" ref="C53:L53" si="8">C51+C43+C32+C30</f>
        <v>36</v>
      </c>
      <c r="D53" s="69">
        <f t="shared" si="8"/>
        <v>36</v>
      </c>
      <c r="E53" s="69">
        <f t="shared" si="8"/>
        <v>36</v>
      </c>
      <c r="F53" s="69">
        <f t="shared" si="8"/>
        <v>36</v>
      </c>
      <c r="G53" s="69">
        <f t="shared" si="8"/>
        <v>35</v>
      </c>
      <c r="H53" s="69">
        <f t="shared" si="8"/>
        <v>35</v>
      </c>
      <c r="I53" s="69">
        <f t="shared" si="8"/>
        <v>34</v>
      </c>
      <c r="J53" s="69">
        <f t="shared" si="8"/>
        <v>34</v>
      </c>
      <c r="K53" s="69">
        <f t="shared" si="8"/>
        <v>27</v>
      </c>
      <c r="L53" s="69">
        <f t="shared" si="8"/>
        <v>25</v>
      </c>
      <c r="M53" s="69">
        <f>M52+M33+M30</f>
        <v>167</v>
      </c>
      <c r="N53" s="14">
        <f t="shared" si="0"/>
        <v>5010</v>
      </c>
      <c r="O53" s="2">
        <f>SUM(C53:M53)</f>
        <v>501</v>
      </c>
      <c r="P53" s="45"/>
      <c r="Q53" s="31"/>
      <c r="R53" s="175"/>
      <c r="S53" s="175"/>
      <c r="T53" s="175"/>
      <c r="U53" s="175"/>
      <c r="V53" s="175"/>
      <c r="W53" s="175"/>
      <c r="X53" s="175"/>
      <c r="Y53" s="175"/>
      <c r="Z53" s="46"/>
      <c r="AA53" s="46"/>
      <c r="AB53" s="8"/>
      <c r="AC53" s="8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24" customHeight="1" x14ac:dyDescent="0.25">
      <c r="A54" s="131" t="s">
        <v>53</v>
      </c>
      <c r="B54" s="131" t="s">
        <v>86</v>
      </c>
      <c r="C54" s="130"/>
      <c r="D54" s="130"/>
      <c r="E54" s="130"/>
      <c r="F54" s="130"/>
      <c r="G54" s="130"/>
      <c r="H54" s="130"/>
      <c r="I54" s="130">
        <v>1</v>
      </c>
      <c r="J54" s="130">
        <v>1</v>
      </c>
      <c r="K54" s="130"/>
      <c r="L54" s="130"/>
      <c r="M54" s="130">
        <v>1</v>
      </c>
      <c r="N54" s="130">
        <v>30</v>
      </c>
      <c r="P54" s="45"/>
      <c r="Q54" s="31"/>
      <c r="R54" s="118"/>
      <c r="S54" s="118"/>
      <c r="T54" s="118"/>
      <c r="U54" s="118"/>
      <c r="V54" s="118"/>
      <c r="W54" s="118"/>
      <c r="X54" s="118"/>
      <c r="Y54" s="118"/>
      <c r="Z54" s="46"/>
      <c r="AA54" s="46"/>
      <c r="AB54" s="8"/>
      <c r="AC54" s="8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24" customHeight="1" x14ac:dyDescent="0.25">
      <c r="A55" s="132" t="s">
        <v>54</v>
      </c>
      <c r="B55" s="132" t="s">
        <v>87</v>
      </c>
      <c r="C55" s="130"/>
      <c r="D55" s="130"/>
      <c r="E55" s="130"/>
      <c r="F55" s="130"/>
      <c r="G55" s="130"/>
      <c r="H55" s="130"/>
      <c r="I55" s="130">
        <v>1</v>
      </c>
      <c r="J55" s="130">
        <v>1</v>
      </c>
      <c r="K55" s="130">
        <v>2</v>
      </c>
      <c r="L55" s="130">
        <v>2</v>
      </c>
      <c r="M55" s="130">
        <v>3</v>
      </c>
      <c r="N55" s="130">
        <v>90</v>
      </c>
      <c r="P55" s="45"/>
      <c r="Q55" s="31"/>
      <c r="R55" s="128"/>
      <c r="S55" s="128"/>
      <c r="T55" s="128"/>
      <c r="U55" s="128"/>
      <c r="V55" s="128"/>
      <c r="W55" s="128"/>
      <c r="X55" s="128"/>
      <c r="Y55" s="128"/>
      <c r="Z55" s="46"/>
      <c r="AA55" s="46"/>
      <c r="AB55" s="8"/>
      <c r="AC55" s="8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8" customHeight="1" x14ac:dyDescent="0.25">
      <c r="A56" s="123" t="s">
        <v>57</v>
      </c>
      <c r="B56" s="102" t="s">
        <v>31</v>
      </c>
      <c r="C56" s="101">
        <v>2</v>
      </c>
      <c r="D56" s="101">
        <v>2</v>
      </c>
      <c r="E56" s="101">
        <v>2</v>
      </c>
      <c r="F56" s="101">
        <v>2</v>
      </c>
      <c r="G56" s="101">
        <v>2</v>
      </c>
      <c r="H56" s="101">
        <v>2</v>
      </c>
      <c r="I56" s="101">
        <v>2</v>
      </c>
      <c r="J56" s="101">
        <v>2</v>
      </c>
      <c r="K56" s="101">
        <v>2</v>
      </c>
      <c r="L56" s="101">
        <v>2</v>
      </c>
      <c r="M56" s="101">
        <f>SUM(C56:L56)/2</f>
        <v>10</v>
      </c>
      <c r="N56" s="14">
        <f t="shared" si="0"/>
        <v>300</v>
      </c>
      <c r="P56" s="45"/>
      <c r="Q56" s="31"/>
      <c r="R56" s="99"/>
      <c r="S56" s="100"/>
      <c r="T56" s="100"/>
      <c r="U56" s="100"/>
      <c r="V56" s="100"/>
      <c r="W56" s="100"/>
      <c r="X56" s="100"/>
      <c r="Y56" s="100"/>
      <c r="Z56" s="46"/>
      <c r="AA56" s="46"/>
      <c r="AB56" s="8"/>
      <c r="AC56" s="8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8" customHeight="1" x14ac:dyDescent="0.25">
      <c r="A57" s="123" t="s">
        <v>58</v>
      </c>
      <c r="B57" s="133" t="s">
        <v>67</v>
      </c>
      <c r="C57" s="101">
        <v>2</v>
      </c>
      <c r="D57" s="101">
        <v>2</v>
      </c>
      <c r="E57" s="101">
        <v>2</v>
      </c>
      <c r="F57" s="101">
        <v>2</v>
      </c>
      <c r="G57" s="101">
        <v>2</v>
      </c>
      <c r="H57" s="101">
        <v>2</v>
      </c>
      <c r="I57" s="101">
        <v>2</v>
      </c>
      <c r="J57" s="101">
        <v>2</v>
      </c>
      <c r="K57" s="101"/>
      <c r="L57" s="101"/>
      <c r="M57" s="101"/>
      <c r="N57" s="14"/>
      <c r="P57" s="45"/>
      <c r="Q57" s="31"/>
      <c r="R57" s="128"/>
      <c r="S57" s="100"/>
      <c r="T57" s="100"/>
      <c r="U57" s="100"/>
      <c r="V57" s="100"/>
      <c r="W57" s="100"/>
      <c r="X57" s="100"/>
      <c r="Y57" s="100"/>
      <c r="Z57" s="46"/>
      <c r="AA57" s="46"/>
      <c r="AB57" s="8"/>
      <c r="AC57" s="8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6.5" customHeight="1" x14ac:dyDescent="0.25">
      <c r="A58" s="123" t="s">
        <v>68</v>
      </c>
      <c r="B58" s="102" t="s">
        <v>32</v>
      </c>
      <c r="C58" s="182" t="s">
        <v>70</v>
      </c>
      <c r="D58" s="183"/>
      <c r="E58" s="183"/>
      <c r="F58" s="183"/>
      <c r="G58" s="183"/>
      <c r="H58" s="184"/>
      <c r="I58" s="105"/>
      <c r="J58" s="101"/>
      <c r="K58" s="105"/>
      <c r="L58" s="101"/>
      <c r="M58" s="101">
        <f>SUM(C58:L58)/2</f>
        <v>0</v>
      </c>
      <c r="N58" s="14">
        <v>42</v>
      </c>
      <c r="P58" s="45"/>
      <c r="Q58" s="31"/>
      <c r="R58" s="99"/>
      <c r="S58" s="100"/>
      <c r="T58" s="100"/>
      <c r="U58" s="100"/>
      <c r="V58" s="100"/>
      <c r="W58" s="100"/>
      <c r="X58" s="100"/>
      <c r="Y58" s="100"/>
      <c r="Z58" s="46"/>
      <c r="AA58" s="46"/>
      <c r="AB58" s="8"/>
      <c r="AC58" s="8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6.5" customHeight="1" x14ac:dyDescent="0.25">
      <c r="A59" s="123" t="s">
        <v>69</v>
      </c>
      <c r="B59" s="102" t="s">
        <v>34</v>
      </c>
      <c r="C59" s="104"/>
      <c r="D59" s="104" t="s">
        <v>60</v>
      </c>
      <c r="E59" s="104"/>
      <c r="F59" s="104"/>
      <c r="G59" s="104"/>
      <c r="H59" s="104" t="s">
        <v>60</v>
      </c>
      <c r="I59" s="104"/>
      <c r="J59" s="108" t="s">
        <v>60</v>
      </c>
      <c r="K59" s="105"/>
      <c r="L59" s="101" t="s">
        <v>61</v>
      </c>
      <c r="M59" s="101"/>
      <c r="N59" s="14">
        <v>10</v>
      </c>
      <c r="P59" s="45"/>
      <c r="Q59" s="31"/>
      <c r="R59" s="99"/>
      <c r="S59" s="100"/>
      <c r="T59" s="100"/>
      <c r="U59" s="100"/>
      <c r="V59" s="100"/>
      <c r="W59" s="100"/>
      <c r="X59" s="100"/>
      <c r="Y59" s="100"/>
      <c r="Z59" s="46"/>
      <c r="AA59" s="46"/>
      <c r="AB59" s="8"/>
      <c r="AC59" s="8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20.25" customHeight="1" x14ac:dyDescent="0.25">
      <c r="A60" s="4" t="s">
        <v>26</v>
      </c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2"/>
      <c r="N60" s="63"/>
      <c r="O60" s="47"/>
      <c r="P60" s="47"/>
      <c r="Q60" s="48"/>
      <c r="R60" s="49"/>
      <c r="S60" s="8"/>
      <c r="T60" s="8"/>
      <c r="U60" s="50"/>
      <c r="V60" s="51"/>
      <c r="W60" s="8"/>
      <c r="X60" s="8"/>
      <c r="Y60" s="8"/>
      <c r="Z60" s="8"/>
      <c r="AA60" s="8"/>
      <c r="AB60" s="8"/>
      <c r="AC60" s="8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7.25" customHeight="1" x14ac:dyDescent="0.25">
      <c r="A61" s="176" t="s">
        <v>36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86"/>
      <c r="O61" s="47"/>
      <c r="P61" s="52" t="s">
        <v>17</v>
      </c>
      <c r="Q61" s="53"/>
      <c r="R61" s="53"/>
      <c r="S61" s="54"/>
      <c r="T61" s="54"/>
      <c r="U61" s="55"/>
      <c r="V61" s="56"/>
      <c r="X61" s="57"/>
      <c r="Y61" s="58"/>
      <c r="Z61" s="58"/>
      <c r="AA61" s="58"/>
      <c r="AB61" s="8"/>
      <c r="AC61" s="8"/>
      <c r="AD61" s="3"/>
      <c r="AE61" s="3"/>
      <c r="AF61" s="3"/>
      <c r="AG61" s="3"/>
      <c r="AH61" s="3"/>
      <c r="AI61" s="3"/>
      <c r="AJ61" s="3"/>
      <c r="AK61" s="3"/>
      <c r="AL61" s="3"/>
    </row>
    <row r="62" spans="1:38" s="35" customFormat="1" ht="15" customHeight="1" x14ac:dyDescent="0.25">
      <c r="A62" s="177" t="s">
        <v>88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"/>
      <c r="O62" s="64"/>
      <c r="P62" s="34" t="str">
        <f>IF(C53=P63,"OK","BŁĄD")</f>
        <v>OK</v>
      </c>
      <c r="Q62" s="34" t="str">
        <f>IF(E53=Q63,"OK","BŁĄD")</f>
        <v>OK</v>
      </c>
      <c r="R62" s="65" t="str">
        <f>IF(G53=R63,"OK","BŁĄD")</f>
        <v>BŁĄD</v>
      </c>
      <c r="S62" s="21" t="str">
        <f>IF(J53=S63,"OK","BŁĄD")</f>
        <v>BŁĄD</v>
      </c>
      <c r="T62" s="21" t="str">
        <f>IF(K53=T63,"OK","BŁĄD")</f>
        <v>BŁĄD</v>
      </c>
      <c r="U62" s="178"/>
      <c r="V62" s="179"/>
      <c r="X62" s="66"/>
      <c r="Y62" s="67"/>
      <c r="Z62" s="58"/>
      <c r="AA62" s="9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</row>
    <row r="63" spans="1:38" s="35" customFormat="1" ht="18.75" customHeight="1" x14ac:dyDescent="0.25">
      <c r="A63" s="171" t="s">
        <v>50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"/>
      <c r="O63" s="64"/>
      <c r="P63" s="16">
        <v>36</v>
      </c>
      <c r="Q63" s="16">
        <v>36</v>
      </c>
      <c r="R63" s="16">
        <v>36</v>
      </c>
      <c r="S63" s="16">
        <v>35</v>
      </c>
      <c r="T63" s="16">
        <v>28</v>
      </c>
      <c r="U63" s="180" t="s">
        <v>18</v>
      </c>
      <c r="V63" s="181"/>
      <c r="X63" s="48"/>
      <c r="Z63" s="58"/>
      <c r="AA63" s="68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</row>
    <row r="64" spans="1:38" s="35" customFormat="1" ht="15" customHeight="1" x14ac:dyDescent="0.25">
      <c r="A64" s="171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"/>
      <c r="O64" s="64"/>
      <c r="P64" s="59">
        <f>C53</f>
        <v>36</v>
      </c>
      <c r="Q64" s="59">
        <f>E53</f>
        <v>36</v>
      </c>
      <c r="R64" s="59">
        <f>G53</f>
        <v>35</v>
      </c>
      <c r="S64" s="59">
        <f>J53</f>
        <v>34</v>
      </c>
      <c r="T64" s="59">
        <f>K53</f>
        <v>27</v>
      </c>
      <c r="U64" s="173" t="s">
        <v>0</v>
      </c>
      <c r="V64" s="174"/>
      <c r="X64" s="48"/>
      <c r="Z64" s="58"/>
      <c r="AA64" s="68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1:18" s="35" customFormat="1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Q65" s="78"/>
      <c r="R65" s="37"/>
    </row>
  </sheetData>
  <mergeCells count="34">
    <mergeCell ref="A64:M64"/>
    <mergeCell ref="U64:V64"/>
    <mergeCell ref="R53:Y53"/>
    <mergeCell ref="A61:M61"/>
    <mergeCell ref="A62:M62"/>
    <mergeCell ref="U62:V62"/>
    <mergeCell ref="A63:M63"/>
    <mergeCell ref="U63:V63"/>
    <mergeCell ref="C58:H58"/>
    <mergeCell ref="A13:M13"/>
    <mergeCell ref="C11:D11"/>
    <mergeCell ref="E11:F11"/>
    <mergeCell ref="A44:M44"/>
    <mergeCell ref="A51:B51"/>
    <mergeCell ref="A10:A12"/>
    <mergeCell ref="M10:M12"/>
    <mergeCell ref="A52:B52"/>
    <mergeCell ref="A53:B53"/>
    <mergeCell ref="A30:B30"/>
    <mergeCell ref="A34:M34"/>
    <mergeCell ref="A43:B43"/>
    <mergeCell ref="A31:M31"/>
    <mergeCell ref="A33:B33"/>
    <mergeCell ref="N10:N12"/>
    <mergeCell ref="B10:B12"/>
    <mergeCell ref="C10:L10"/>
    <mergeCell ref="G11:H11"/>
    <mergeCell ref="I11:J11"/>
    <mergeCell ref="K11:L11"/>
    <mergeCell ref="A2:D2"/>
    <mergeCell ref="A4:B4"/>
    <mergeCell ref="A7:M7"/>
    <mergeCell ref="A8:M8"/>
    <mergeCell ref="A3:M3"/>
  </mergeCells>
  <printOptions horizontalCentered="1"/>
  <pageMargins left="0.19685039370078741" right="0.19685039370078741" top="0.19685039370078741" bottom="0.62992125984251968" header="0.19685039370078741" footer="0.74803149606299213"/>
  <pageSetup paperSize="9" scale="71" orientation="portrait" horizontalDpi="4294967293" verticalDpi="4294967293" r:id="rId1"/>
  <headerFooter alignWithMargins="0"/>
  <colBreaks count="2" manualBreakCount="2">
    <brk id="14" max="74" man="1"/>
    <brk id="30" max="7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IA  IV</vt:lpstr>
      <vt:lpstr>'IA  IV'!A_numerowanie_teoret</vt:lpstr>
      <vt:lpstr>'IA  IV'!Obszar_wydruku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User</cp:lastModifiedBy>
  <cp:lastPrinted>2024-01-04T11:00:45Z</cp:lastPrinted>
  <dcterms:created xsi:type="dcterms:W3CDTF">2012-01-09T22:56:51Z</dcterms:created>
  <dcterms:modified xsi:type="dcterms:W3CDTF">2024-02-13T11:30:32Z</dcterms:modified>
</cp:coreProperties>
</file>