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kusz 2024\Plany nauczania 202425\programista\"/>
    </mc:Choice>
  </mc:AlternateContent>
  <bookViews>
    <workbookView xWindow="0" yWindow="0" windowWidth="23040" windowHeight="9408"/>
  </bookViews>
  <sheets>
    <sheet name="IA  IV" sheetId="1" r:id="rId1"/>
  </sheets>
  <definedNames>
    <definedName name="A_numerowanie_teoret" localSheetId="0">'IA  IV'!$A$43:$A$45</definedName>
    <definedName name="A_numerowanie_teoret">#REF!</definedName>
    <definedName name="B_wstaw_teoretyczny" localSheetId="0">#REF!</definedName>
    <definedName name="B_wstaw_teoretyczny">#REF!</definedName>
  </definedNames>
  <calcPr calcId="152511"/>
  <extLst>
    <ext uri="GoogleSheetsCustomDataVersion1">
      <go:sheetsCustomData xmlns:go="http://customooxmlschemas.google.com/" r:id="" roundtripDataSignature="AMtx7mhWpuYygFRbTxP3qunKT96ZutKbog=="/>
    </ext>
  </extLst>
</workbook>
</file>

<file path=xl/calcChain.xml><?xml version="1.0" encoding="utf-8"?>
<calcChain xmlns="http://schemas.openxmlformats.org/spreadsheetml/2006/main">
  <c r="N36" i="1" l="1"/>
  <c r="M45" i="1" l="1"/>
  <c r="G46" i="1"/>
  <c r="H46" i="1"/>
  <c r="I46" i="1"/>
  <c r="J46" i="1"/>
  <c r="K46" i="1"/>
  <c r="L46" i="1"/>
  <c r="F46" i="1"/>
  <c r="E46" i="1"/>
  <c r="D46" i="1"/>
  <c r="C46" i="1"/>
  <c r="M35" i="1"/>
  <c r="N35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53" i="1"/>
  <c r="M52" i="1"/>
  <c r="M50" i="1"/>
  <c r="N50" i="1" s="1"/>
  <c r="N45" i="1"/>
  <c r="S34" i="1"/>
  <c r="L30" i="1"/>
  <c r="K30" i="1"/>
  <c r="J30" i="1"/>
  <c r="I30" i="1"/>
  <c r="H30" i="1"/>
  <c r="G30" i="1"/>
  <c r="F30" i="1"/>
  <c r="E30" i="1"/>
  <c r="D30" i="1"/>
  <c r="C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46" i="1" l="1"/>
  <c r="I47" i="1"/>
  <c r="E47" i="1"/>
  <c r="R59" i="1" s="1"/>
  <c r="C47" i="1"/>
  <c r="G47" i="1"/>
  <c r="S57" i="1" s="1"/>
  <c r="K47" i="1"/>
  <c r="U57" i="1" s="1"/>
  <c r="H47" i="1"/>
  <c r="F47" i="1"/>
  <c r="J47" i="1"/>
  <c r="T59" i="1" s="1"/>
  <c r="L47" i="1"/>
  <c r="D47" i="1"/>
  <c r="N46" i="1"/>
  <c r="M30" i="1"/>
  <c r="Q59" i="1" l="1"/>
  <c r="R57" i="1"/>
  <c r="Q57" i="1"/>
  <c r="S59" i="1"/>
  <c r="U59" i="1"/>
  <c r="T57" i="1"/>
  <c r="N30" i="1"/>
  <c r="N47" i="1" s="1"/>
  <c r="M47" i="1"/>
  <c r="O47" i="1" s="1"/>
</calcChain>
</file>

<file path=xl/sharedStrings.xml><?xml version="1.0" encoding="utf-8"?>
<sst xmlns="http://schemas.openxmlformats.org/spreadsheetml/2006/main" count="113" uniqueCount="93">
  <si>
    <r>
      <rPr>
        <sz val="12"/>
        <rFont val="Arial"/>
      </rPr>
      <t>Typ</t>
    </r>
    <r>
      <rPr>
        <b/>
        <sz val="12"/>
        <rFont val="Arial"/>
      </rPr>
      <t xml:space="preserve"> </t>
    </r>
    <r>
      <rPr>
        <sz val="12"/>
        <rFont val="Arial"/>
      </rPr>
      <t>szkoły:</t>
    </r>
    <r>
      <rPr>
        <b/>
        <sz val="12"/>
        <rFont val="Arial"/>
      </rPr>
      <t xml:space="preserve"> Technikum  -  </t>
    </r>
    <r>
      <rPr>
        <sz val="12"/>
        <rFont val="Arial"/>
      </rPr>
      <t>5-letni okres nauczania</t>
    </r>
  </si>
  <si>
    <r>
      <rPr>
        <sz val="12"/>
        <rFont val="Arial"/>
      </rPr>
      <t>Zawód</t>
    </r>
    <r>
      <rPr>
        <b/>
        <sz val="12"/>
        <rFont val="Arial"/>
      </rPr>
      <t xml:space="preserve">: Technik programista;  </t>
    </r>
    <r>
      <rPr>
        <sz val="12"/>
        <rFont val="Arial"/>
      </rPr>
      <t>symbol</t>
    </r>
    <r>
      <rPr>
        <b/>
        <sz val="12"/>
        <rFont val="Arial"/>
      </rPr>
      <t xml:space="preserve">  351406</t>
    </r>
  </si>
  <si>
    <t>Kwalifikacje:</t>
  </si>
  <si>
    <t xml:space="preserve">INF.03. Tworzenie i administrowanie stronami i aplikacjami internetowymi oraz bazami danych
</t>
  </si>
  <si>
    <t>INF.04. Projektowanie, programowanie i testowanie aplikacji</t>
  </si>
  <si>
    <t>przyjęta liczba tygodni w ciągu roku szkolnego</t>
  </si>
  <si>
    <t>Lp</t>
  </si>
  <si>
    <t>Obowiązkowe zajęcia edukacyjne</t>
  </si>
  <si>
    <t>Klasa</t>
  </si>
  <si>
    <t>I</t>
  </si>
  <si>
    <t>II</t>
  </si>
  <si>
    <t>III</t>
  </si>
  <si>
    <t>IV</t>
  </si>
  <si>
    <t>V</t>
  </si>
  <si>
    <t>I semestr</t>
  </si>
  <si>
    <t>II semestr</t>
  </si>
  <si>
    <t>Przedmioty ogólnokształcące</t>
  </si>
  <si>
    <t>Język polski</t>
  </si>
  <si>
    <t>Język angielski</t>
  </si>
  <si>
    <t>Historia</t>
  </si>
  <si>
    <t>Geografia</t>
  </si>
  <si>
    <t>Chemia</t>
  </si>
  <si>
    <t>Biologia</t>
  </si>
  <si>
    <t xml:space="preserve">Fizyka </t>
  </si>
  <si>
    <t xml:space="preserve">Matematyka 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</si>
  <si>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</si>
  <si>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</si>
  <si>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</si>
  <si>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</si>
  <si>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</si>
  <si>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>Przedmioty rozszerzone</t>
  </si>
  <si>
    <t>1.</t>
  </si>
  <si>
    <t>łączna ilość godzin przedmiotów rozszerzonych</t>
  </si>
  <si>
    <t>Przedmioty w kształceniu zawodowym modułowym</t>
  </si>
  <si>
    <t>Programowanie aplikacji desktopowych</t>
  </si>
  <si>
    <t>Programowanie aplikacji mobilnych</t>
  </si>
  <si>
    <t>Programowanie aplikacji internetowych</t>
  </si>
  <si>
    <t>Język angielski zawodowy</t>
  </si>
  <si>
    <t>Łączna liczba godzin kształcenia zawodowego</t>
  </si>
  <si>
    <t>OK</t>
  </si>
  <si>
    <t>więcej</t>
  </si>
  <si>
    <t>Tygodniowy wymiar godzin obowiązkowych zajęć edukacyjnych</t>
  </si>
  <si>
    <t>Religia/etyka</t>
  </si>
  <si>
    <t>Wychowanie do życia w rodzinie</t>
  </si>
  <si>
    <t>Zajęcia z doradztwa zawodowego</t>
  </si>
  <si>
    <r>
      <rPr>
        <vertAlign val="superscript"/>
        <sz val="10"/>
        <rFont val="Arial"/>
      </rPr>
      <t>/1/</t>
    </r>
    <r>
      <rPr>
        <sz val="10"/>
        <rFont val="Arial"/>
      </rPr>
      <t xml:space="preserve"> (do celów obliczeniowych przyjęto 30 tygodni w ciągu jednego roku szkolnego)</t>
    </r>
  </si>
  <si>
    <t>Praktyka zawodowa realizowana jest w wymiarze 280 godz. (8 tygodni) w klasie III i IV po 4 tygodnie</t>
  </si>
  <si>
    <t>Weryfikacja tygodniowego wymiaru godzin</t>
  </si>
  <si>
    <t xml:space="preserve"> I</t>
  </si>
  <si>
    <t xml:space="preserve"> II</t>
  </si>
  <si>
    <t xml:space="preserve"> III</t>
  </si>
  <si>
    <t xml:space="preserve"> IV</t>
  </si>
  <si>
    <t>klasa</t>
  </si>
  <si>
    <t>powinno być</t>
  </si>
  <si>
    <t>jest</t>
  </si>
  <si>
    <t>Język niemiecki</t>
  </si>
  <si>
    <t>Programowanie zaawansowanych aplikacji webowych</t>
  </si>
  <si>
    <t>Projektowanie stron internetowych</t>
  </si>
  <si>
    <t>Algorytmy i techniki programowania</t>
  </si>
  <si>
    <t>Projektowanie baz danych</t>
  </si>
  <si>
    <t>Plastyka</t>
  </si>
  <si>
    <t>Egzamin potwierdzający pierwszą kwalifikację (INF.03.) odbywa się pod koniec 2 semestru klasy III</t>
  </si>
  <si>
    <t>Egzamin potwierdzający drugą kwalifikację (INF.04.) odbywa się pod koniec 2 semestru klasy IV</t>
  </si>
  <si>
    <t>Specjalizacja dla programistów                                                     (§4 ust.5 rozp. MEN z 3.04.2019 r )</t>
  </si>
  <si>
    <t>Zajęcia z pomocy psychologiczno pedagogicznej</t>
  </si>
  <si>
    <t>14R</t>
  </si>
  <si>
    <r>
      <t xml:space="preserve">Szkolny plan nauczania  </t>
    </r>
    <r>
      <rPr>
        <sz val="14"/>
        <rFont val="Arial"/>
      </rPr>
      <t>/modułowe kształcenie zawodowe/</t>
    </r>
  </si>
  <si>
    <t>5.</t>
  </si>
  <si>
    <t>6.</t>
  </si>
  <si>
    <t>Historia i teraźniejszość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</si>
  <si>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</si>
  <si>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</si>
  <si>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</si>
  <si>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</si>
  <si>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</si>
  <si>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</si>
  <si>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</si>
  <si>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</si>
  <si>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</si>
  <si>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</si>
  <si>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Liczba godzin tygodniowo 
w pięcioletnim okresie nauczania</t>
  </si>
  <si>
    <t>Liczba godzin w pięcioletnim okresie nauczania</t>
  </si>
  <si>
    <t>Biznes i zarządzanie</t>
  </si>
  <si>
    <t>2R</t>
  </si>
  <si>
    <t>4R</t>
  </si>
  <si>
    <t>Godziny do dyspozycji dyrektora /Matematyka w technice/</t>
  </si>
  <si>
    <t xml:space="preserve">Godziny do dyspozycji dyrektora /j.angielski w branży elektryczno-informatycznej/
</t>
  </si>
  <si>
    <t>Systemy operacyjne</t>
  </si>
  <si>
    <t>Sieci komputerowe</t>
  </si>
  <si>
    <t>2.</t>
  </si>
  <si>
    <t>3.</t>
  </si>
  <si>
    <t>4.</t>
  </si>
  <si>
    <t>Klasa: I C  rok szkolny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</si>
</sst>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sz val="11"/>
      <color rgb="FFFF0000"/>
      <name val="Arial"/>
    </font>
    <font>
      <sz val="10"/>
      <name val="Arial"/>
    </font>
    <font>
      <sz val="8"/>
      <color theme="1"/>
      <name val="Arial"/>
    </font>
    <font>
      <sz val="10"/>
      <color rgb="FFFFFFFF"/>
      <name val="Arial"/>
    </font>
    <font>
      <b/>
      <sz val="10"/>
      <color theme="1"/>
      <name val="Arial"/>
    </font>
    <font>
      <sz val="9"/>
      <color theme="1"/>
      <name val="Arial"/>
    </font>
    <font>
      <sz val="12"/>
      <color rgb="FFFF6600"/>
      <name val="Arial"/>
    </font>
    <font>
      <b/>
      <sz val="14"/>
      <color rgb="FFFFFFFF"/>
      <name val="Arial"/>
    </font>
    <font>
      <b/>
      <sz val="12"/>
      <color rgb="FFFFFFFF"/>
      <name val="Arial"/>
    </font>
    <font>
      <sz val="10"/>
      <name val="Arial"/>
    </font>
    <font>
      <sz val="12"/>
      <color rgb="FFFFFFFF"/>
      <name val="Arial"/>
    </font>
    <font>
      <sz val="11"/>
      <color rgb="FFFFFFFF"/>
      <name val="Arial"/>
    </font>
    <font>
      <sz val="11"/>
      <color theme="1"/>
      <name val="Arial"/>
    </font>
    <font>
      <b/>
      <sz val="12"/>
      <color rgb="FFFF0000"/>
      <name val="Arial"/>
    </font>
    <font>
      <b/>
      <sz val="10"/>
      <color rgb="FFFFFF00"/>
      <name val="Arial"/>
    </font>
    <font>
      <b/>
      <sz val="10"/>
      <color rgb="FFFFFFFF"/>
      <name val="Arial"/>
    </font>
    <font>
      <b/>
      <sz val="12"/>
      <color rgb="FFFFFF00"/>
      <name val="Arial"/>
    </font>
    <font>
      <sz val="10"/>
      <color rgb="FFFFFF00"/>
      <name val="Arial"/>
    </font>
    <font>
      <b/>
      <sz val="9"/>
      <color theme="1"/>
      <name val="Arial"/>
    </font>
    <font>
      <b/>
      <sz val="11"/>
      <color theme="1"/>
      <name val="Arial"/>
    </font>
    <font>
      <sz val="8"/>
      <color rgb="FFFFFFFF"/>
      <name val="Arial"/>
    </font>
    <font>
      <sz val="12"/>
      <color rgb="FFFFFF00"/>
      <name val="Arial"/>
    </font>
    <font>
      <sz val="10"/>
      <color rgb="FFFF0000"/>
      <name val="Arial"/>
    </font>
    <font>
      <sz val="14"/>
      <name val="Arial"/>
    </font>
    <font>
      <b/>
      <sz val="12"/>
      <name val="Arial"/>
    </font>
    <font>
      <b/>
      <sz val="14"/>
      <name val="Arial"/>
    </font>
    <font>
      <sz val="12"/>
      <name val="Arial"/>
    </font>
    <font>
      <vertAlign val="superscript"/>
      <sz val="10"/>
      <name val="Arial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E5B8B7"/>
      </patternFill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35" fillId="0" borderId="35"/>
  </cellStyleXfs>
  <cellXfs count="21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4" fillId="0" borderId="0" xfId="0" applyFont="1"/>
    <xf numFmtId="0" fontId="2" fillId="2" borderId="9" xfId="0" applyFont="1" applyFill="1" applyBorder="1"/>
    <xf numFmtId="0" fontId="10" fillId="2" borderId="1" xfId="0" applyFont="1" applyFill="1" applyBorder="1"/>
    <xf numFmtId="0" fontId="12" fillId="3" borderId="19" xfId="0" applyFont="1" applyFill="1" applyBorder="1" applyAlignment="1">
      <alignment horizontal="center" textRotation="90"/>
    </xf>
    <xf numFmtId="0" fontId="12" fillId="3" borderId="20" xfId="0" applyFont="1" applyFill="1" applyBorder="1" applyAlignment="1">
      <alignment horizontal="center" textRotation="90"/>
    </xf>
    <xf numFmtId="0" fontId="2" fillId="5" borderId="24" xfId="0" applyFont="1" applyFill="1" applyBorder="1" applyAlignment="1">
      <alignment horizontal="left"/>
    </xf>
    <xf numFmtId="0" fontId="11" fillId="5" borderId="2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9" fillId="2" borderId="1" xfId="0" applyFont="1" applyFill="1" applyBorder="1"/>
    <xf numFmtId="0" fontId="11" fillId="5" borderId="2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righ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11" fillId="8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8" borderId="24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9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1" fillId="10" borderId="32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2" fontId="26" fillId="0" borderId="24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10" fillId="2" borderId="2" xfId="0" applyFont="1" applyFill="1" applyBorder="1"/>
    <xf numFmtId="0" fontId="2" fillId="0" borderId="0" xfId="0" applyFont="1" applyAlignment="1">
      <alignment horizontal="left" vertical="top" wrapText="1"/>
    </xf>
    <xf numFmtId="0" fontId="24" fillId="10" borderId="36" xfId="0" applyFont="1" applyFill="1" applyBorder="1"/>
    <xf numFmtId="0" fontId="2" fillId="10" borderId="37" xfId="0" applyFont="1" applyFill="1" applyBorder="1"/>
    <xf numFmtId="0" fontId="2" fillId="10" borderId="38" xfId="0" applyFont="1" applyFill="1" applyBorder="1"/>
    <xf numFmtId="0" fontId="2" fillId="10" borderId="39" xfId="0" applyFont="1" applyFill="1" applyBorder="1"/>
    <xf numFmtId="0" fontId="28" fillId="10" borderId="4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/>
    </xf>
    <xf numFmtId="0" fontId="21" fillId="10" borderId="41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left" vertical="center"/>
    </xf>
    <xf numFmtId="0" fontId="15" fillId="10" borderId="4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23" fillId="10" borderId="40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29" fillId="2" borderId="1" xfId="0" applyFont="1" applyFill="1" applyBorder="1"/>
    <xf numFmtId="0" fontId="2" fillId="2" borderId="35" xfId="0" applyFont="1" applyFill="1" applyBorder="1" applyAlignment="1">
      <alignment vertical="center"/>
    </xf>
    <xf numFmtId="0" fontId="20" fillId="2" borderId="35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2" borderId="35" xfId="0" applyFont="1" applyFill="1" applyBorder="1"/>
    <xf numFmtId="0" fontId="10" fillId="2" borderId="35" xfId="0" applyFont="1" applyFill="1" applyBorder="1"/>
    <xf numFmtId="0" fontId="16" fillId="12" borderId="25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left" vertical="center" wrapText="1"/>
    </xf>
    <xf numFmtId="0" fontId="2" fillId="13" borderId="31" xfId="0" applyFont="1" applyFill="1" applyBorder="1" applyAlignment="1">
      <alignment horizontal="left" vertical="center" wrapText="1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left" vertical="center"/>
    </xf>
    <xf numFmtId="0" fontId="16" fillId="12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 wrapText="1"/>
    </xf>
    <xf numFmtId="0" fontId="16" fillId="12" borderId="50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 wrapText="1"/>
    </xf>
    <xf numFmtId="0" fontId="16" fillId="12" borderId="52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 wrapText="1"/>
    </xf>
    <xf numFmtId="0" fontId="16" fillId="14" borderId="52" xfId="0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/>
    </xf>
    <xf numFmtId="0" fontId="2" fillId="13" borderId="55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left" vertical="center"/>
    </xf>
    <xf numFmtId="0" fontId="16" fillId="12" borderId="29" xfId="0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3" borderId="56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12" borderId="49" xfId="0" applyFont="1" applyFill="1" applyBorder="1" applyAlignment="1">
      <alignment horizontal="center" vertical="center"/>
    </xf>
    <xf numFmtId="0" fontId="16" fillId="12" borderId="51" xfId="0" applyFont="1" applyFill="1" applyBorder="1" applyAlignment="1">
      <alignment horizontal="center" vertical="center"/>
    </xf>
    <xf numFmtId="0" fontId="16" fillId="12" borderId="53" xfId="0" applyFont="1" applyFill="1" applyBorder="1" applyAlignment="1">
      <alignment horizontal="center" vertical="center"/>
    </xf>
    <xf numFmtId="0" fontId="16" fillId="14" borderId="53" xfId="0" applyFont="1" applyFill="1" applyBorder="1" applyAlignment="1">
      <alignment horizontal="center" vertical="center"/>
    </xf>
    <xf numFmtId="0" fontId="2" fillId="15" borderId="53" xfId="0" applyFont="1" applyFill="1" applyBorder="1" applyAlignment="1">
      <alignment horizontal="center" vertical="center"/>
    </xf>
    <xf numFmtId="0" fontId="2" fillId="13" borderId="55" xfId="0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 wrapText="1"/>
    </xf>
    <xf numFmtId="0" fontId="16" fillId="13" borderId="51" xfId="0" applyFont="1" applyFill="1" applyBorder="1" applyAlignment="1">
      <alignment horizontal="center" vertical="center" wrapText="1"/>
    </xf>
    <xf numFmtId="0" fontId="16" fillId="13" borderId="53" xfId="0" applyFont="1" applyFill="1" applyBorder="1" applyAlignment="1">
      <alignment horizontal="center" vertical="center" wrapText="1"/>
    </xf>
    <xf numFmtId="0" fontId="35" fillId="13" borderId="31" xfId="0" applyFont="1" applyFill="1" applyBorder="1" applyAlignment="1">
      <alignment horizontal="left" vertical="center" wrapText="1"/>
    </xf>
    <xf numFmtId="0" fontId="36" fillId="13" borderId="31" xfId="0" applyFont="1" applyFill="1" applyBorder="1" applyAlignment="1">
      <alignment horizontal="left" vertical="center" wrapText="1"/>
    </xf>
    <xf numFmtId="0" fontId="36" fillId="8" borderId="31" xfId="0" applyFont="1" applyFill="1" applyBorder="1" applyAlignment="1">
      <alignment horizontal="left" vertic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2" fillId="0" borderId="0" xfId="0" applyFont="1" applyAlignment="1">
      <alignment horizontal="left"/>
    </xf>
    <xf numFmtId="0" fontId="0" fillId="0" borderId="0" xfId="0" applyFont="1" applyAlignment="1"/>
    <xf numFmtId="1" fontId="22" fillId="2" borderId="35" xfId="0" applyNumberFormat="1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/>
    </xf>
    <xf numFmtId="0" fontId="41" fillId="16" borderId="58" xfId="1" applyFont="1" applyFill="1" applyBorder="1" applyAlignment="1" applyProtection="1">
      <alignment vertical="center" wrapText="1"/>
      <protection locked="0"/>
    </xf>
    <xf numFmtId="0" fontId="43" fillId="17" borderId="59" xfId="1" applyFont="1" applyFill="1" applyBorder="1" applyAlignment="1" applyProtection="1">
      <alignment horizontal="center" vertical="center"/>
    </xf>
    <xf numFmtId="0" fontId="44" fillId="0" borderId="59" xfId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5" fillId="16" borderId="59" xfId="1" applyFont="1" applyFill="1" applyBorder="1" applyAlignment="1" applyProtection="1">
      <alignment horizontal="center" vertical="center"/>
    </xf>
    <xf numFmtId="0" fontId="0" fillId="0" borderId="59" xfId="0" applyBorder="1"/>
    <xf numFmtId="0" fontId="0" fillId="16" borderId="59" xfId="1" applyFont="1" applyFill="1" applyBorder="1" applyAlignment="1" applyProtection="1">
      <alignment horizontal="center" vertical="center"/>
    </xf>
    <xf numFmtId="0" fontId="42" fillId="17" borderId="58" xfId="1" applyFont="1" applyFill="1" applyBorder="1" applyAlignment="1" applyProtection="1">
      <alignment horizontal="left" vertical="center"/>
    </xf>
    <xf numFmtId="0" fontId="42" fillId="17" borderId="56" xfId="1" applyFont="1" applyFill="1" applyBorder="1" applyAlignment="1" applyProtection="1">
      <alignment horizontal="left" vertical="center"/>
    </xf>
    <xf numFmtId="0" fontId="0" fillId="0" borderId="0" xfId="0" applyFont="1" applyAlignment="1"/>
    <xf numFmtId="0" fontId="15" fillId="2" borderId="33" xfId="0" applyFont="1" applyFill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/>
    <xf numFmtId="0" fontId="14" fillId="2" borderId="33" xfId="0" applyFont="1" applyFill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8" fillId="0" borderId="14" xfId="0" applyFont="1" applyBorder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10" borderId="43" xfId="0" applyFont="1" applyFill="1" applyBorder="1" applyAlignment="1">
      <alignment horizontal="left" vertical="center"/>
    </xf>
    <xf numFmtId="0" fontId="8" fillId="0" borderId="44" xfId="0" applyFont="1" applyBorder="1"/>
    <xf numFmtId="0" fontId="2" fillId="0" borderId="0" xfId="0" applyFont="1" applyAlignment="1">
      <alignment horizontal="left" vertical="center"/>
    </xf>
    <xf numFmtId="0" fontId="22" fillId="10" borderId="43" xfId="0" applyFont="1" applyFill="1" applyBorder="1" applyAlignment="1">
      <alignment horizontal="left" vertical="center"/>
    </xf>
    <xf numFmtId="0" fontId="21" fillId="10" borderId="43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11" fillId="3" borderId="12" xfId="0" applyFont="1" applyFill="1" applyBorder="1" applyAlignment="1">
      <alignment horizontal="left" vertical="center" wrapText="1"/>
    </xf>
    <xf numFmtId="0" fontId="8" fillId="0" borderId="30" xfId="0" applyFont="1" applyBorder="1"/>
    <xf numFmtId="0" fontId="24" fillId="2" borderId="33" xfId="0" applyFont="1" applyFill="1" applyBorder="1" applyAlignment="1">
      <alignment horizontal="left" vertical="center"/>
    </xf>
    <xf numFmtId="0" fontId="42" fillId="17" borderId="64" xfId="1" applyFont="1" applyFill="1" applyBorder="1" applyAlignment="1" applyProtection="1">
      <alignment horizontal="left" vertical="center" wrapText="1"/>
    </xf>
    <xf numFmtId="0" fontId="42" fillId="17" borderId="65" xfId="1" applyFont="1" applyFill="1" applyBorder="1" applyAlignment="1" applyProtection="1">
      <alignment horizontal="left" vertical="center" wrapText="1"/>
    </xf>
    <xf numFmtId="0" fontId="43" fillId="0" borderId="31" xfId="1" applyFont="1" applyFill="1" applyBorder="1" applyAlignment="1" applyProtection="1">
      <alignment horizontal="left" vertical="center" wrapText="1"/>
    </xf>
    <xf numFmtId="0" fontId="43" fillId="0" borderId="60" xfId="1" applyFont="1" applyFill="1" applyBorder="1" applyAlignment="1" applyProtection="1">
      <alignment horizontal="left" vertical="center" wrapText="1"/>
    </xf>
    <xf numFmtId="2" fontId="26" fillId="0" borderId="61" xfId="0" applyNumberFormat="1" applyFont="1" applyBorder="1" applyAlignment="1">
      <alignment horizontal="center" vertical="center"/>
    </xf>
    <xf numFmtId="2" fontId="26" fillId="0" borderId="62" xfId="0" applyNumberFormat="1" applyFont="1" applyBorder="1" applyAlignment="1">
      <alignment horizontal="center" vertical="center"/>
    </xf>
    <xf numFmtId="2" fontId="26" fillId="0" borderId="63" xfId="0" applyNumberFormat="1" applyFont="1" applyBorder="1" applyAlignment="1">
      <alignment horizontal="center" vertical="center"/>
    </xf>
    <xf numFmtId="0" fontId="2" fillId="5" borderId="12" xfId="0" applyFont="1" applyFill="1" applyBorder="1" applyAlignment="1">
      <alignment horizontal="righ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8" fillId="0" borderId="28" xfId="0" applyFont="1" applyBorder="1"/>
    <xf numFmtId="0" fontId="8" fillId="0" borderId="29" xfId="0" applyFont="1" applyBorder="1"/>
    <xf numFmtId="0" fontId="2" fillId="5" borderId="1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8" fillId="0" borderId="13" xfId="0" applyFont="1" applyBorder="1"/>
    <xf numFmtId="0" fontId="2" fillId="3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/>
    <xf numFmtId="0" fontId="2" fillId="3" borderId="10" xfId="0" applyFont="1" applyFill="1" applyBorder="1" applyAlignment="1">
      <alignment horizontal="center" vertical="center"/>
    </xf>
    <xf numFmtId="0" fontId="8" fillId="0" borderId="15" xfId="0" applyFont="1" applyBorder="1"/>
    <xf numFmtId="0" fontId="8" fillId="0" borderId="17" xfId="0" applyFont="1" applyBorder="1"/>
    <xf numFmtId="0" fontId="2" fillId="3" borderId="11" xfId="0" applyFont="1" applyFill="1" applyBorder="1" applyAlignment="1">
      <alignment horizontal="center" vertical="center"/>
    </xf>
    <xf numFmtId="0" fontId="8" fillId="0" borderId="16" xfId="0" applyFont="1" applyBorder="1"/>
    <xf numFmtId="0" fontId="8" fillId="0" borderId="18" xfId="0" applyFont="1" applyBorder="1"/>
    <xf numFmtId="0" fontId="2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left" vertical="center"/>
    </xf>
    <xf numFmtId="0" fontId="8" fillId="0" borderId="22" xfId="0" applyFont="1" applyBorder="1"/>
    <xf numFmtId="0" fontId="8" fillId="0" borderId="23" xfId="0" applyFont="1" applyBorder="1"/>
    <xf numFmtId="0" fontId="9" fillId="3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53</xdr:row>
      <xdr:rowOff>38100</xdr:rowOff>
    </xdr:from>
    <xdr:ext cx="485775" cy="95250"/>
    <xdr:sp macro="" textlink="">
      <xdr:nvSpPr>
        <xdr:cNvPr id="3" name="Shape 3"/>
        <xdr:cNvSpPr/>
      </xdr:nvSpPr>
      <xdr:spPr>
        <a:xfrm>
          <a:off x="5107875" y="3737138"/>
          <a:ext cx="476250" cy="85725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15</xdr:col>
      <xdr:colOff>0</xdr:colOff>
      <xdr:row>54</xdr:row>
      <xdr:rowOff>28575</xdr:rowOff>
    </xdr:from>
    <xdr:ext cx="485775" cy="95250"/>
    <xdr:sp macro="" textlink="">
      <xdr:nvSpPr>
        <xdr:cNvPr id="4" name="Shape 4"/>
        <xdr:cNvSpPr/>
      </xdr:nvSpPr>
      <xdr:spPr>
        <a:xfrm>
          <a:off x="5107875" y="3737138"/>
          <a:ext cx="476250" cy="85725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581025</xdr:colOff>
      <xdr:row>62</xdr:row>
      <xdr:rowOff>104775</xdr:rowOff>
    </xdr:from>
    <xdr:ext cx="104775" cy="104775"/>
    <xdr:sp macro="" textlink="">
      <xdr:nvSpPr>
        <xdr:cNvPr id="5" name="Shape 5"/>
        <xdr:cNvSpPr/>
      </xdr:nvSpPr>
      <xdr:spPr>
        <a:xfrm rot="2580000" flipH="1">
          <a:off x="5303137" y="3751425"/>
          <a:ext cx="85725" cy="571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showGridLines="0" tabSelected="1" topLeftCell="A8" workbookViewId="0">
      <selection activeCell="C24" sqref="C24"/>
    </sheetView>
  </sheetViews>
  <sheetFormatPr defaultColWidth="14.44140625" defaultRowHeight="15" customHeight="1" x14ac:dyDescent="0.25"/>
  <cols>
    <col min="1" max="1" width="4.88671875" customWidth="1"/>
    <col min="2" max="2" width="45.5546875" customWidth="1"/>
    <col min="3" max="12" width="5.33203125" customWidth="1"/>
    <col min="13" max="13" width="11.33203125" customWidth="1"/>
    <col min="14" max="14" width="14.6640625" customWidth="1"/>
    <col min="15" max="15" width="8.33203125" customWidth="1"/>
    <col min="16" max="16" width="7.109375" customWidth="1"/>
    <col min="17" max="17" width="11.88671875" customWidth="1"/>
    <col min="18" max="18" width="11" customWidth="1"/>
    <col min="19" max="19" width="9.6640625" customWidth="1"/>
    <col min="20" max="21" width="7" customWidth="1"/>
    <col min="22" max="22" width="8" customWidth="1"/>
    <col min="23" max="23" width="3.6640625" customWidth="1"/>
    <col min="24" max="24" width="5.88671875" customWidth="1"/>
    <col min="25" max="25" width="16.88671875" customWidth="1"/>
    <col min="26" max="26" width="3.6640625" customWidth="1"/>
    <col min="27" max="27" width="5.33203125" customWidth="1"/>
    <col min="28" max="28" width="6" customWidth="1"/>
    <col min="29" max="29" width="5.88671875" customWidth="1"/>
    <col min="30" max="30" width="3.5546875" customWidth="1"/>
    <col min="31" max="39" width="9.109375" customWidth="1"/>
  </cols>
  <sheetData>
    <row r="1" spans="1:39" ht="15.75" customHeight="1" x14ac:dyDescent="0.3">
      <c r="A1" s="1" t="s">
        <v>66</v>
      </c>
      <c r="B1" s="1"/>
      <c r="C1" s="1"/>
      <c r="D1" s="1"/>
      <c r="E1" s="1"/>
      <c r="F1" s="1"/>
      <c r="G1" s="1"/>
      <c r="H1" s="1"/>
      <c r="I1" s="2"/>
      <c r="J1" s="147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6.5" customHeight="1" x14ac:dyDescent="0.3">
      <c r="A2" s="199" t="s">
        <v>0</v>
      </c>
      <c r="B2" s="170"/>
      <c r="C2" s="170"/>
      <c r="D2" s="17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customHeight="1" x14ac:dyDescent="0.3">
      <c r="A3" s="199" t="s">
        <v>1</v>
      </c>
      <c r="B3" s="170"/>
      <c r="C3" s="170"/>
      <c r="D3" s="170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.75" customHeight="1" x14ac:dyDescent="0.3">
      <c r="A4" s="200" t="s">
        <v>92</v>
      </c>
      <c r="B4" s="201"/>
      <c r="C4" s="6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 x14ac:dyDescent="0.25">
      <c r="A5" s="6"/>
      <c r="B5" s="6"/>
      <c r="C5" s="6"/>
      <c r="D5" s="6"/>
      <c r="E5" s="6"/>
      <c r="F5" s="7"/>
      <c r="G5" s="7"/>
      <c r="H5" s="7"/>
      <c r="I5" s="4"/>
      <c r="J5" s="7"/>
      <c r="K5" s="4"/>
      <c r="L5" s="7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5">
      <c r="A6" s="6" t="s">
        <v>2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.75" customHeight="1" x14ac:dyDescent="0.3">
      <c r="A7" s="146" t="s">
        <v>3</v>
      </c>
      <c r="B7" s="144"/>
      <c r="C7" s="144"/>
      <c r="D7" s="144"/>
      <c r="E7" s="144"/>
      <c r="F7" s="144"/>
      <c r="G7" s="144"/>
      <c r="H7" s="145"/>
      <c r="I7" s="145"/>
      <c r="J7" s="8"/>
      <c r="K7" s="8"/>
      <c r="L7" s="8"/>
      <c r="M7" s="8"/>
      <c r="N7" s="8"/>
      <c r="O7" s="7"/>
      <c r="P7" s="3"/>
      <c r="Q7" s="9"/>
      <c r="R7" s="3"/>
      <c r="S7" s="9"/>
      <c r="T7" s="9"/>
      <c r="U7" s="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.75" customHeight="1" x14ac:dyDescent="0.3">
      <c r="A8" s="146" t="s">
        <v>4</v>
      </c>
      <c r="B8" s="144"/>
      <c r="C8" s="144"/>
      <c r="D8" s="144"/>
      <c r="E8" s="145"/>
      <c r="F8" s="145"/>
      <c r="G8" s="145"/>
      <c r="H8" s="145"/>
      <c r="I8" s="145"/>
      <c r="J8" s="8"/>
      <c r="K8" s="8"/>
      <c r="L8" s="8"/>
      <c r="M8" s="8"/>
      <c r="N8" s="8"/>
      <c r="O8" s="7"/>
      <c r="P8" s="10"/>
      <c r="Q8" s="11">
        <v>30</v>
      </c>
      <c r="R8" s="12" t="s">
        <v>5</v>
      </c>
      <c r="S8" s="13"/>
      <c r="T8" s="13"/>
      <c r="U8" s="13"/>
      <c r="V8" s="14"/>
      <c r="W8" s="1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customHeight="1" x14ac:dyDescent="0.3">
      <c r="A9" s="1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17"/>
      <c r="Q9" s="17"/>
      <c r="R9" s="1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8" customHeight="1" x14ac:dyDescent="0.25">
      <c r="A10" s="202" t="s">
        <v>6</v>
      </c>
      <c r="B10" s="205" t="s">
        <v>7</v>
      </c>
      <c r="C10" s="208" t="s">
        <v>8</v>
      </c>
      <c r="D10" s="197"/>
      <c r="E10" s="197"/>
      <c r="F10" s="197"/>
      <c r="G10" s="197"/>
      <c r="H10" s="197"/>
      <c r="I10" s="197"/>
      <c r="J10" s="197"/>
      <c r="K10" s="197"/>
      <c r="L10" s="168"/>
      <c r="M10" s="216" t="s">
        <v>80</v>
      </c>
      <c r="N10" s="216" t="s">
        <v>81</v>
      </c>
      <c r="O10" s="210"/>
      <c r="P10" s="3"/>
      <c r="Q10" s="3"/>
      <c r="R10" s="3"/>
      <c r="S10" s="3"/>
      <c r="T10" s="3"/>
      <c r="U10" s="3"/>
      <c r="V10" s="3"/>
      <c r="W10" s="3"/>
      <c r="X10" s="3"/>
      <c r="Y10" s="18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3.5" customHeight="1" x14ac:dyDescent="0.25">
      <c r="A11" s="203"/>
      <c r="B11" s="206"/>
      <c r="C11" s="209" t="s">
        <v>9</v>
      </c>
      <c r="D11" s="168"/>
      <c r="E11" s="209" t="s">
        <v>10</v>
      </c>
      <c r="F11" s="168"/>
      <c r="G11" s="209" t="s">
        <v>11</v>
      </c>
      <c r="H11" s="168"/>
      <c r="I11" s="209" t="s">
        <v>12</v>
      </c>
      <c r="J11" s="168"/>
      <c r="K11" s="209" t="s">
        <v>13</v>
      </c>
      <c r="L11" s="168"/>
      <c r="M11" s="203"/>
      <c r="N11" s="203"/>
      <c r="O11" s="211"/>
      <c r="P11" s="3"/>
      <c r="Q11" s="3"/>
      <c r="R11" s="3"/>
      <c r="S11" s="3"/>
      <c r="T11" s="3"/>
      <c r="U11" s="3"/>
      <c r="V11" s="3"/>
      <c r="W11" s="3"/>
      <c r="X11" s="3"/>
      <c r="Y11" s="18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44.25" customHeight="1" thickBot="1" x14ac:dyDescent="0.3">
      <c r="A12" s="204"/>
      <c r="B12" s="207"/>
      <c r="C12" s="19" t="s">
        <v>14</v>
      </c>
      <c r="D12" s="20" t="s">
        <v>15</v>
      </c>
      <c r="E12" s="19" t="s">
        <v>14</v>
      </c>
      <c r="F12" s="20" t="s">
        <v>15</v>
      </c>
      <c r="G12" s="19" t="s">
        <v>14</v>
      </c>
      <c r="H12" s="20" t="s">
        <v>15</v>
      </c>
      <c r="I12" s="19" t="s">
        <v>14</v>
      </c>
      <c r="J12" s="20" t="s">
        <v>15</v>
      </c>
      <c r="K12" s="19" t="s">
        <v>14</v>
      </c>
      <c r="L12" s="20" t="s">
        <v>15</v>
      </c>
      <c r="M12" s="204"/>
      <c r="N12" s="204"/>
      <c r="O12" s="212"/>
      <c r="P12" s="3"/>
      <c r="Q12" s="3"/>
      <c r="R12" s="3"/>
      <c r="S12" s="3"/>
      <c r="T12" s="3"/>
      <c r="U12" s="3"/>
      <c r="V12" s="3"/>
      <c r="W12" s="3"/>
      <c r="X12" s="3"/>
      <c r="Y12" s="18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8" customHeight="1" x14ac:dyDescent="0.25">
      <c r="A13" s="213" t="s">
        <v>16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21"/>
      <c r="P13" s="3"/>
      <c r="Q13" s="3"/>
      <c r="R13" s="3"/>
      <c r="S13" s="3"/>
      <c r="T13" s="3"/>
      <c r="U13" s="3"/>
      <c r="V13" s="3"/>
      <c r="W13" s="3"/>
      <c r="X13" s="3"/>
      <c r="Y13" s="18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8" customHeight="1" x14ac:dyDescent="0.25">
      <c r="A14" s="157">
        <v>1</v>
      </c>
      <c r="B14" s="158" t="s">
        <v>17</v>
      </c>
      <c r="C14" s="158">
        <v>3</v>
      </c>
      <c r="D14" s="158">
        <v>3</v>
      </c>
      <c r="E14" s="158">
        <v>3</v>
      </c>
      <c r="F14" s="158">
        <v>3</v>
      </c>
      <c r="G14" s="158">
        <v>3</v>
      </c>
      <c r="H14" s="158">
        <v>3</v>
      </c>
      <c r="I14" s="158">
        <v>3</v>
      </c>
      <c r="J14" s="158">
        <v>3</v>
      </c>
      <c r="K14" s="158">
        <v>4</v>
      </c>
      <c r="L14" s="158">
        <v>4</v>
      </c>
      <c r="M14" s="22">
        <f t="shared" ref="M14:M29" si="0">SUM(C14:L14)/2</f>
        <v>16</v>
      </c>
      <c r="N14" s="23">
        <f t="shared" ref="N14:N30" si="1">M14*30</f>
        <v>480</v>
      </c>
      <c r="O14" s="23"/>
      <c r="P14" s="3"/>
      <c r="Q14" s="3"/>
      <c r="R14" s="3"/>
      <c r="S14" s="3"/>
      <c r="T14" s="3"/>
      <c r="U14" s="3"/>
      <c r="V14" s="3"/>
      <c r="W14" s="3"/>
      <c r="X14" s="3"/>
      <c r="Y14" s="2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8" customHeight="1" x14ac:dyDescent="0.3">
      <c r="A15" s="157">
        <v>2</v>
      </c>
      <c r="B15" s="158" t="s">
        <v>18</v>
      </c>
      <c r="C15" s="158">
        <v>2</v>
      </c>
      <c r="D15" s="158">
        <v>2</v>
      </c>
      <c r="E15" s="158">
        <v>2</v>
      </c>
      <c r="F15" s="158">
        <v>2</v>
      </c>
      <c r="G15" s="158">
        <v>2</v>
      </c>
      <c r="H15" s="158">
        <v>2</v>
      </c>
      <c r="I15" s="158">
        <v>3</v>
      </c>
      <c r="J15" s="158">
        <v>3</v>
      </c>
      <c r="K15" s="158">
        <v>3</v>
      </c>
      <c r="L15" s="158">
        <v>3</v>
      </c>
      <c r="M15" s="22">
        <f t="shared" si="0"/>
        <v>12</v>
      </c>
      <c r="N15" s="23">
        <f t="shared" si="1"/>
        <v>360</v>
      </c>
      <c r="O15" s="23"/>
      <c r="P15" s="3"/>
      <c r="Q15" s="3"/>
      <c r="R15" s="3"/>
      <c r="S15" s="3"/>
      <c r="T15" s="3"/>
      <c r="U15" s="3"/>
      <c r="V15" s="3"/>
      <c r="W15" s="3"/>
      <c r="X15" s="3"/>
      <c r="Y15" s="25"/>
      <c r="Z15" s="2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8" customHeight="1" x14ac:dyDescent="0.3">
      <c r="A16" s="157">
        <v>3</v>
      </c>
      <c r="B16" s="158" t="s">
        <v>55</v>
      </c>
      <c r="C16" s="158">
        <v>2</v>
      </c>
      <c r="D16" s="158">
        <v>2</v>
      </c>
      <c r="E16" s="158">
        <v>2</v>
      </c>
      <c r="F16" s="158">
        <v>2</v>
      </c>
      <c r="G16" s="158">
        <v>2</v>
      </c>
      <c r="H16" s="158">
        <v>2</v>
      </c>
      <c r="I16" s="158">
        <v>1</v>
      </c>
      <c r="J16" s="158">
        <v>1</v>
      </c>
      <c r="K16" s="158">
        <v>1</v>
      </c>
      <c r="L16" s="158">
        <v>1</v>
      </c>
      <c r="M16" s="22">
        <f t="shared" si="0"/>
        <v>8</v>
      </c>
      <c r="N16" s="23">
        <f t="shared" si="1"/>
        <v>240</v>
      </c>
      <c r="O16" s="23"/>
      <c r="P16" s="3"/>
      <c r="Q16" s="3"/>
      <c r="R16" s="3"/>
      <c r="S16" s="3"/>
      <c r="T16" s="3"/>
      <c r="U16" s="3"/>
      <c r="V16" s="3"/>
      <c r="W16" s="3"/>
      <c r="X16" s="3"/>
      <c r="Y16" s="27"/>
      <c r="Z16" s="2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3">
      <c r="A17" s="157">
        <v>4</v>
      </c>
      <c r="B17" s="158" t="s">
        <v>60</v>
      </c>
      <c r="C17" s="158">
        <v>1</v>
      </c>
      <c r="D17" s="158">
        <v>1</v>
      </c>
      <c r="E17" s="158"/>
      <c r="F17" s="158"/>
      <c r="G17" s="158"/>
      <c r="H17" s="158"/>
      <c r="I17" s="158"/>
      <c r="J17" s="158"/>
      <c r="K17" s="158"/>
      <c r="L17" s="158"/>
      <c r="M17" s="22">
        <f t="shared" si="0"/>
        <v>1</v>
      </c>
      <c r="N17" s="23">
        <f t="shared" si="1"/>
        <v>30</v>
      </c>
      <c r="O17" s="23"/>
      <c r="P17" s="3"/>
      <c r="Q17" s="3"/>
      <c r="R17" s="3"/>
      <c r="S17" s="3"/>
      <c r="T17" s="3"/>
      <c r="U17" s="3"/>
      <c r="V17" s="3"/>
      <c r="W17" s="3"/>
      <c r="X17" s="3"/>
      <c r="Y17" s="29"/>
      <c r="Z17" s="2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25">
      <c r="A18" s="159" t="s">
        <v>67</v>
      </c>
      <c r="B18" s="158" t="s">
        <v>19</v>
      </c>
      <c r="C18" s="158">
        <v>2</v>
      </c>
      <c r="D18" s="158">
        <v>2</v>
      </c>
      <c r="E18" s="158">
        <v>2</v>
      </c>
      <c r="F18" s="158">
        <v>2</v>
      </c>
      <c r="G18" s="158">
        <v>1</v>
      </c>
      <c r="H18" s="158">
        <v>1</v>
      </c>
      <c r="I18" s="158">
        <v>1</v>
      </c>
      <c r="J18" s="158">
        <v>1</v>
      </c>
      <c r="K18" s="158">
        <v>2</v>
      </c>
      <c r="L18" s="158">
        <v>0</v>
      </c>
      <c r="M18" s="22">
        <f t="shared" si="0"/>
        <v>7</v>
      </c>
      <c r="N18" s="23">
        <f t="shared" si="1"/>
        <v>210</v>
      </c>
      <c r="O18" s="23"/>
      <c r="P18" s="3"/>
      <c r="Q18" s="3"/>
      <c r="R18" s="3"/>
      <c r="S18" s="3"/>
      <c r="T18" s="3"/>
      <c r="U18" s="3"/>
      <c r="V18" s="3"/>
      <c r="W18" s="3"/>
      <c r="X18" s="3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25">
      <c r="A19" s="159" t="s">
        <v>68</v>
      </c>
      <c r="B19" s="158" t="s">
        <v>69</v>
      </c>
      <c r="C19" s="158">
        <v>1</v>
      </c>
      <c r="D19" s="158">
        <v>1</v>
      </c>
      <c r="E19" s="158">
        <v>1</v>
      </c>
      <c r="F19" s="158">
        <v>1</v>
      </c>
      <c r="G19" s="158">
        <v>1</v>
      </c>
      <c r="H19" s="158">
        <v>1</v>
      </c>
      <c r="I19" s="158"/>
      <c r="J19" s="158"/>
      <c r="K19" s="158"/>
      <c r="L19" s="158"/>
      <c r="M19" s="22">
        <f t="shared" si="0"/>
        <v>3</v>
      </c>
      <c r="N19" s="23">
        <f t="shared" si="1"/>
        <v>90</v>
      </c>
      <c r="O19" s="23"/>
      <c r="P19" s="3"/>
      <c r="Q19" s="3"/>
      <c r="R19" s="3"/>
      <c r="S19" s="3"/>
      <c r="T19" s="3"/>
      <c r="U19" s="3"/>
      <c r="V19" s="3"/>
      <c r="W19" s="3"/>
      <c r="X19" s="3"/>
      <c r="Y19" s="18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25">
      <c r="A20" s="159" t="s">
        <v>70</v>
      </c>
      <c r="B20" s="158" t="s">
        <v>82</v>
      </c>
      <c r="C20" s="158">
        <v>1</v>
      </c>
      <c r="D20" s="158">
        <v>1</v>
      </c>
      <c r="E20" s="158">
        <v>1</v>
      </c>
      <c r="F20" s="158">
        <v>1</v>
      </c>
      <c r="G20" s="158"/>
      <c r="H20" s="158"/>
      <c r="I20" s="158"/>
      <c r="J20" s="158"/>
      <c r="K20" s="158"/>
      <c r="L20" s="158"/>
      <c r="M20" s="22">
        <f t="shared" si="0"/>
        <v>2</v>
      </c>
      <c r="N20" s="23">
        <f t="shared" si="1"/>
        <v>60</v>
      </c>
      <c r="O20" s="23"/>
      <c r="P20" s="3"/>
      <c r="Q20" s="3"/>
      <c r="R20" s="3"/>
      <c r="S20" s="3"/>
      <c r="T20" s="3"/>
      <c r="U20" s="3"/>
      <c r="V20" s="3"/>
      <c r="W20" s="3"/>
      <c r="X20" s="3"/>
      <c r="Y20" s="1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25">
      <c r="A21" s="159" t="s">
        <v>71</v>
      </c>
      <c r="B21" s="158" t="s">
        <v>20</v>
      </c>
      <c r="C21" s="158"/>
      <c r="D21" s="158"/>
      <c r="E21" s="158">
        <v>1</v>
      </c>
      <c r="F21" s="158">
        <v>1</v>
      </c>
      <c r="G21" s="158">
        <v>1</v>
      </c>
      <c r="H21" s="158">
        <v>1</v>
      </c>
      <c r="I21" s="158">
        <v>2</v>
      </c>
      <c r="J21" s="158">
        <v>2</v>
      </c>
      <c r="K21" s="158"/>
      <c r="L21" s="158"/>
      <c r="M21" s="22">
        <f t="shared" si="0"/>
        <v>4</v>
      </c>
      <c r="N21" s="23">
        <f t="shared" si="1"/>
        <v>120</v>
      </c>
      <c r="O21" s="23"/>
      <c r="P21" s="3"/>
      <c r="Q21" s="3"/>
      <c r="R21" s="3"/>
      <c r="S21" s="3"/>
      <c r="T21" s="3"/>
      <c r="U21" s="3"/>
      <c r="V21" s="3"/>
      <c r="W21" s="3"/>
      <c r="X21" s="3"/>
      <c r="Y21" s="18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25">
      <c r="A22" s="159" t="s">
        <v>72</v>
      </c>
      <c r="B22" s="158" t="s">
        <v>21</v>
      </c>
      <c r="C22" s="158">
        <v>2</v>
      </c>
      <c r="D22" s="158">
        <v>2</v>
      </c>
      <c r="E22" s="158">
        <v>1</v>
      </c>
      <c r="F22" s="158">
        <v>1</v>
      </c>
      <c r="G22" s="158">
        <v>1</v>
      </c>
      <c r="H22" s="158">
        <v>1</v>
      </c>
      <c r="I22" s="158"/>
      <c r="J22" s="158"/>
      <c r="K22" s="158"/>
      <c r="L22" s="158"/>
      <c r="M22" s="22">
        <f t="shared" si="0"/>
        <v>4</v>
      </c>
      <c r="N22" s="23">
        <f t="shared" si="1"/>
        <v>120</v>
      </c>
      <c r="O22" s="23"/>
      <c r="P22" s="3"/>
      <c r="Q22" s="3"/>
      <c r="R22" s="3"/>
      <c r="S22" s="3"/>
      <c r="T22" s="3"/>
      <c r="U22" s="3"/>
      <c r="V22" s="3"/>
      <c r="W22" s="3"/>
      <c r="X22" s="3"/>
      <c r="Y22" s="31"/>
      <c r="Z22" s="32"/>
      <c r="AA22" s="32"/>
      <c r="AB22" s="32"/>
      <c r="AC22" s="32"/>
      <c r="AD22" s="32"/>
      <c r="AE22" s="32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25">
      <c r="A23" s="159" t="s">
        <v>73</v>
      </c>
      <c r="B23" s="158" t="s">
        <v>22</v>
      </c>
      <c r="C23" s="158">
        <v>1</v>
      </c>
      <c r="D23" s="158">
        <v>1</v>
      </c>
      <c r="E23" s="158">
        <v>1</v>
      </c>
      <c r="F23" s="158">
        <v>1</v>
      </c>
      <c r="G23" s="158">
        <v>1</v>
      </c>
      <c r="H23" s="158">
        <v>1</v>
      </c>
      <c r="I23" s="158">
        <v>1</v>
      </c>
      <c r="J23" s="158">
        <v>1</v>
      </c>
      <c r="K23" s="158"/>
      <c r="L23" s="158"/>
      <c r="M23" s="22">
        <f t="shared" si="0"/>
        <v>4</v>
      </c>
      <c r="N23" s="23">
        <f t="shared" si="1"/>
        <v>120</v>
      </c>
      <c r="O23" s="23"/>
      <c r="P23" s="3"/>
      <c r="Q23" s="3"/>
      <c r="R23" s="3"/>
      <c r="S23" s="3"/>
      <c r="T23" s="3"/>
      <c r="U23" s="3"/>
      <c r="V23" s="3"/>
      <c r="W23" s="3"/>
      <c r="X23" s="3"/>
      <c r="Y23" s="31"/>
      <c r="Z23" s="32"/>
      <c r="AA23" s="32"/>
      <c r="AB23" s="32"/>
      <c r="AC23" s="32"/>
      <c r="AD23" s="32"/>
      <c r="AE23" s="32"/>
      <c r="AF23" s="32"/>
      <c r="AG23" s="32"/>
      <c r="AH23" s="3"/>
      <c r="AI23" s="3"/>
      <c r="AJ23" s="3"/>
      <c r="AK23" s="3"/>
      <c r="AL23" s="3"/>
      <c r="AM23" s="3"/>
    </row>
    <row r="24" spans="1:39" ht="18" customHeight="1" x14ac:dyDescent="0.25">
      <c r="A24" s="159" t="s">
        <v>74</v>
      </c>
      <c r="B24" s="158" t="s">
        <v>23</v>
      </c>
      <c r="C24" s="158">
        <v>1</v>
      </c>
      <c r="D24" s="158">
        <v>1</v>
      </c>
      <c r="E24" s="158">
        <v>1</v>
      </c>
      <c r="F24" s="158">
        <v>1</v>
      </c>
      <c r="G24" s="158">
        <v>1</v>
      </c>
      <c r="H24" s="158">
        <v>1</v>
      </c>
      <c r="I24" s="158">
        <v>1</v>
      </c>
      <c r="J24" s="158">
        <v>1</v>
      </c>
      <c r="K24" s="158"/>
      <c r="L24" s="158"/>
      <c r="M24" s="22">
        <f t="shared" si="0"/>
        <v>4</v>
      </c>
      <c r="N24" s="23">
        <f t="shared" si="1"/>
        <v>120</v>
      </c>
      <c r="O24" s="23"/>
      <c r="P24" s="3"/>
      <c r="Q24" s="3"/>
      <c r="R24" s="3"/>
      <c r="S24" s="3"/>
      <c r="T24" s="3"/>
      <c r="U24" s="3"/>
      <c r="V24" s="3"/>
      <c r="W24" s="3"/>
      <c r="X24" s="3"/>
      <c r="Y24" s="31"/>
      <c r="Z24" s="32"/>
      <c r="AA24" s="32"/>
      <c r="AB24" s="32"/>
      <c r="AC24" s="32"/>
      <c r="AD24" s="32"/>
      <c r="AE24" s="32"/>
      <c r="AF24" s="32"/>
      <c r="AG24" s="32"/>
      <c r="AH24" s="3"/>
      <c r="AI24" s="3"/>
      <c r="AJ24" s="3"/>
      <c r="AK24" s="3"/>
      <c r="AL24" s="3"/>
      <c r="AM24" s="3"/>
    </row>
    <row r="25" spans="1:39" ht="18" customHeight="1" x14ac:dyDescent="0.25">
      <c r="A25" s="159" t="s">
        <v>75</v>
      </c>
      <c r="B25" s="158" t="s">
        <v>24</v>
      </c>
      <c r="C25" s="158">
        <v>2</v>
      </c>
      <c r="D25" s="158">
        <v>2</v>
      </c>
      <c r="E25" s="158">
        <v>2</v>
      </c>
      <c r="F25" s="158">
        <v>2</v>
      </c>
      <c r="G25" s="158">
        <v>3</v>
      </c>
      <c r="H25" s="158">
        <v>3</v>
      </c>
      <c r="I25" s="158">
        <v>3</v>
      </c>
      <c r="J25" s="158">
        <v>3</v>
      </c>
      <c r="K25" s="158">
        <v>4</v>
      </c>
      <c r="L25" s="158">
        <v>4</v>
      </c>
      <c r="M25" s="22">
        <f t="shared" si="0"/>
        <v>14</v>
      </c>
      <c r="N25" s="23">
        <f t="shared" si="1"/>
        <v>420</v>
      </c>
      <c r="O25" s="23"/>
      <c r="P25" s="3"/>
      <c r="Q25" s="3"/>
      <c r="R25" s="3"/>
      <c r="S25" s="3"/>
      <c r="T25" s="3"/>
      <c r="U25" s="3"/>
      <c r="V25" s="3"/>
      <c r="W25" s="3"/>
      <c r="X25" s="3"/>
      <c r="Y25" s="31"/>
      <c r="Z25" s="32"/>
      <c r="AA25" s="32"/>
      <c r="AB25" s="32"/>
      <c r="AC25" s="32"/>
      <c r="AD25" s="32"/>
      <c r="AE25" s="32"/>
      <c r="AF25" s="32"/>
      <c r="AG25" s="32"/>
      <c r="AH25" s="3"/>
      <c r="AI25" s="3"/>
      <c r="AJ25" s="3"/>
      <c r="AK25" s="3"/>
      <c r="AL25" s="3"/>
      <c r="AM25" s="3"/>
    </row>
    <row r="26" spans="1:39" ht="18" customHeight="1" x14ac:dyDescent="0.25">
      <c r="A26" s="159" t="s">
        <v>76</v>
      </c>
      <c r="B26" s="158" t="s">
        <v>25</v>
      </c>
      <c r="C26" s="158">
        <v>1</v>
      </c>
      <c r="D26" s="158">
        <v>1</v>
      </c>
      <c r="E26" s="158">
        <v>1</v>
      </c>
      <c r="F26" s="158">
        <v>1</v>
      </c>
      <c r="G26" s="158">
        <v>1</v>
      </c>
      <c r="H26" s="158">
        <v>1</v>
      </c>
      <c r="I26" s="158"/>
      <c r="J26" s="158"/>
      <c r="K26" s="158"/>
      <c r="L26" s="158"/>
      <c r="M26" s="22">
        <f t="shared" si="0"/>
        <v>3</v>
      </c>
      <c r="N26" s="23">
        <f t="shared" si="1"/>
        <v>90</v>
      </c>
      <c r="O26" s="23"/>
      <c r="P26" s="3"/>
      <c r="Q26" s="3"/>
      <c r="R26" s="3"/>
      <c r="S26" s="3"/>
      <c r="T26" s="3"/>
      <c r="U26" s="3"/>
      <c r="V26" s="3"/>
      <c r="W26" s="3"/>
      <c r="X26" s="3"/>
      <c r="Y26" s="31"/>
      <c r="Z26" s="32"/>
      <c r="AA26" s="32"/>
      <c r="AB26" s="32"/>
      <c r="AC26" s="32"/>
      <c r="AD26" s="32"/>
      <c r="AE26" s="32"/>
      <c r="AF26" s="32"/>
      <c r="AG26" s="32"/>
      <c r="AH26" s="3"/>
      <c r="AI26" s="3"/>
      <c r="AJ26" s="3"/>
      <c r="AK26" s="3"/>
      <c r="AL26" s="3"/>
      <c r="AM26" s="3"/>
    </row>
    <row r="27" spans="1:39" ht="18" customHeight="1" x14ac:dyDescent="0.25">
      <c r="A27" s="159" t="s">
        <v>77</v>
      </c>
      <c r="B27" s="158" t="s">
        <v>26</v>
      </c>
      <c r="C27" s="158">
        <v>3</v>
      </c>
      <c r="D27" s="158">
        <v>3</v>
      </c>
      <c r="E27" s="158">
        <v>3</v>
      </c>
      <c r="F27" s="158">
        <v>3</v>
      </c>
      <c r="G27" s="158">
        <v>3</v>
      </c>
      <c r="H27" s="158">
        <v>3</v>
      </c>
      <c r="I27" s="158">
        <v>3</v>
      </c>
      <c r="J27" s="158">
        <v>3</v>
      </c>
      <c r="K27" s="158">
        <v>3</v>
      </c>
      <c r="L27" s="158">
        <v>3</v>
      </c>
      <c r="M27" s="22">
        <f t="shared" si="0"/>
        <v>15</v>
      </c>
      <c r="N27" s="23">
        <f t="shared" si="1"/>
        <v>450</v>
      </c>
      <c r="O27" s="23"/>
      <c r="P27" s="3"/>
      <c r="Q27" s="3"/>
      <c r="R27" s="3"/>
      <c r="S27" s="3"/>
      <c r="T27" s="3"/>
      <c r="U27" s="3"/>
      <c r="V27" s="3"/>
      <c r="W27" s="3"/>
      <c r="X27" s="3"/>
      <c r="Y27" s="31"/>
      <c r="Z27" s="32"/>
      <c r="AA27" s="32"/>
      <c r="AB27" s="32"/>
      <c r="AC27" s="32"/>
      <c r="AD27" s="32"/>
      <c r="AE27" s="32"/>
      <c r="AF27" s="32"/>
      <c r="AG27" s="32"/>
      <c r="AH27" s="3"/>
      <c r="AI27" s="3"/>
      <c r="AJ27" s="3"/>
      <c r="AK27" s="3"/>
      <c r="AL27" s="3"/>
      <c r="AM27" s="3"/>
    </row>
    <row r="28" spans="1:39" ht="18" customHeight="1" x14ac:dyDescent="0.25">
      <c r="A28" s="159" t="s">
        <v>78</v>
      </c>
      <c r="B28" s="158" t="s">
        <v>27</v>
      </c>
      <c r="C28" s="158">
        <v>1</v>
      </c>
      <c r="D28" s="158">
        <v>1</v>
      </c>
      <c r="E28" s="158"/>
      <c r="F28" s="158"/>
      <c r="G28" s="158"/>
      <c r="H28" s="158"/>
      <c r="I28" s="158"/>
      <c r="J28" s="158"/>
      <c r="K28" s="158"/>
      <c r="L28" s="158"/>
      <c r="M28" s="22">
        <f t="shared" si="0"/>
        <v>1</v>
      </c>
      <c r="N28" s="23">
        <f t="shared" si="1"/>
        <v>30</v>
      </c>
      <c r="O28" s="23"/>
      <c r="P28" s="3"/>
      <c r="Q28" s="3"/>
      <c r="R28" s="3"/>
      <c r="S28" s="3"/>
      <c r="T28" s="3"/>
      <c r="U28" s="3"/>
      <c r="V28" s="3"/>
      <c r="W28" s="3"/>
      <c r="X28" s="3"/>
      <c r="Y28" s="31"/>
      <c r="Z28" s="32"/>
      <c r="AA28" s="32"/>
      <c r="AB28" s="32"/>
      <c r="AC28" s="32"/>
      <c r="AD28" s="32"/>
      <c r="AE28" s="32"/>
      <c r="AF28" s="32"/>
      <c r="AG28" s="32"/>
      <c r="AH28" s="3"/>
      <c r="AI28" s="3"/>
      <c r="AJ28" s="3"/>
      <c r="AK28" s="3"/>
      <c r="AL28" s="3"/>
      <c r="AM28" s="3"/>
    </row>
    <row r="29" spans="1:39" ht="18" customHeight="1" x14ac:dyDescent="0.25">
      <c r="A29" s="159" t="s">
        <v>79</v>
      </c>
      <c r="B29" s="158" t="s">
        <v>28</v>
      </c>
      <c r="C29" s="158">
        <v>1</v>
      </c>
      <c r="D29" s="158">
        <v>1</v>
      </c>
      <c r="E29" s="158">
        <v>1</v>
      </c>
      <c r="F29" s="158">
        <v>1</v>
      </c>
      <c r="G29" s="158">
        <v>1</v>
      </c>
      <c r="H29" s="158">
        <v>1</v>
      </c>
      <c r="I29" s="158">
        <v>1</v>
      </c>
      <c r="J29" s="158">
        <v>1</v>
      </c>
      <c r="K29" s="158">
        <v>1</v>
      </c>
      <c r="L29" s="158">
        <v>1</v>
      </c>
      <c r="M29" s="22">
        <f t="shared" si="0"/>
        <v>5</v>
      </c>
      <c r="N29" s="23">
        <f t="shared" si="1"/>
        <v>150</v>
      </c>
      <c r="O29" s="23"/>
      <c r="P29" s="3"/>
      <c r="Q29" s="3"/>
      <c r="R29" s="3"/>
      <c r="S29" s="3"/>
      <c r="T29" s="3"/>
      <c r="U29" s="3"/>
      <c r="V29" s="3"/>
      <c r="W29" s="3"/>
      <c r="X29" s="3"/>
      <c r="Y29" s="18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25">
      <c r="A30" s="191" t="s">
        <v>29</v>
      </c>
      <c r="B30" s="168"/>
      <c r="C30" s="33">
        <f t="shared" ref="C30:M30" si="2">SUM(C14:C29)</f>
        <v>24</v>
      </c>
      <c r="D30" s="33">
        <f t="shared" si="2"/>
        <v>24</v>
      </c>
      <c r="E30" s="33">
        <f t="shared" si="2"/>
        <v>22</v>
      </c>
      <c r="F30" s="33">
        <f t="shared" si="2"/>
        <v>22</v>
      </c>
      <c r="G30" s="33">
        <f t="shared" si="2"/>
        <v>21</v>
      </c>
      <c r="H30" s="33">
        <f t="shared" si="2"/>
        <v>21</v>
      </c>
      <c r="I30" s="33">
        <f t="shared" si="2"/>
        <v>19</v>
      </c>
      <c r="J30" s="33">
        <f t="shared" si="2"/>
        <v>19</v>
      </c>
      <c r="K30" s="33">
        <f t="shared" si="2"/>
        <v>18</v>
      </c>
      <c r="L30" s="33">
        <f t="shared" si="2"/>
        <v>16</v>
      </c>
      <c r="M30" s="34">
        <f t="shared" si="2"/>
        <v>103</v>
      </c>
      <c r="N30" s="23">
        <f t="shared" si="1"/>
        <v>3090</v>
      </c>
      <c r="O30" s="35"/>
      <c r="P30" s="3"/>
      <c r="Q30" s="3"/>
      <c r="R30" s="3"/>
      <c r="S30" s="3"/>
      <c r="T30" s="3"/>
      <c r="U30" s="3"/>
      <c r="V30" s="3"/>
      <c r="W30" s="3"/>
      <c r="X30" s="3"/>
      <c r="Y30" s="18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25">
      <c r="A31" s="192" t="s">
        <v>30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4"/>
      <c r="O31" s="35"/>
      <c r="P31" s="3"/>
      <c r="Q31" s="3"/>
      <c r="R31" s="3"/>
      <c r="S31" s="3"/>
      <c r="T31" s="3"/>
      <c r="U31" s="3"/>
      <c r="V31" s="3"/>
      <c r="W31" s="3"/>
      <c r="X31" s="3"/>
      <c r="Y31" s="18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25">
      <c r="A32" s="36" t="s">
        <v>31</v>
      </c>
      <c r="B32" s="37" t="s">
        <v>24</v>
      </c>
      <c r="C32" s="38">
        <v>1</v>
      </c>
      <c r="D32" s="38">
        <v>1</v>
      </c>
      <c r="E32" s="38">
        <v>1</v>
      </c>
      <c r="F32" s="38">
        <v>1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8</v>
      </c>
      <c r="N32" s="38">
        <v>240</v>
      </c>
      <c r="O32" s="35"/>
      <c r="P32" s="3"/>
      <c r="Q32" s="3"/>
      <c r="R32" s="3"/>
      <c r="S32" s="3"/>
      <c r="T32" s="3"/>
      <c r="U32" s="3"/>
      <c r="V32" s="3"/>
      <c r="W32" s="3"/>
      <c r="X32" s="3"/>
      <c r="Y32" s="18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25">
      <c r="A33" s="195" t="s">
        <v>32</v>
      </c>
      <c r="B33" s="182"/>
      <c r="C33" s="23">
        <v>1</v>
      </c>
      <c r="D33" s="23">
        <v>1</v>
      </c>
      <c r="E33" s="23">
        <v>1</v>
      </c>
      <c r="F33" s="23">
        <v>1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8</v>
      </c>
      <c r="N33" s="23">
        <v>240</v>
      </c>
      <c r="O33" s="35"/>
      <c r="P33" s="3"/>
      <c r="Q33" s="3"/>
      <c r="R33" s="3"/>
      <c r="S33" s="3"/>
      <c r="T33" s="3"/>
      <c r="U33" s="3"/>
      <c r="V33" s="3"/>
      <c r="W33" s="3"/>
      <c r="X33" s="3"/>
      <c r="Y33" s="18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25">
      <c r="A34" s="196" t="s">
        <v>33</v>
      </c>
      <c r="B34" s="197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7"/>
      <c r="N34" s="168"/>
      <c r="O34" s="39"/>
      <c r="P34" s="40"/>
      <c r="Q34" s="40"/>
      <c r="R34" s="41"/>
      <c r="S34" s="42" t="str">
        <f>IF(N34&gt;Q34,"więcej","")</f>
        <v/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3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ht="18" customHeight="1" x14ac:dyDescent="0.25">
      <c r="A35" s="44" t="s">
        <v>31</v>
      </c>
      <c r="B35" s="143" t="s">
        <v>87</v>
      </c>
      <c r="C35" s="108">
        <v>2</v>
      </c>
      <c r="D35" s="128">
        <v>2</v>
      </c>
      <c r="E35" s="122"/>
      <c r="F35" s="109"/>
      <c r="G35" s="122"/>
      <c r="H35" s="109"/>
      <c r="I35" s="122"/>
      <c r="J35" s="109"/>
      <c r="K35" s="122"/>
      <c r="L35" s="109"/>
      <c r="M35" s="45">
        <f t="shared" ref="M35:M44" si="3">SUM(C35:L35)/2</f>
        <v>2</v>
      </c>
      <c r="N35" s="46">
        <f t="shared" ref="N35:N45" si="4">M35*$Q$8+O35</f>
        <v>60</v>
      </c>
      <c r="O35" s="39"/>
      <c r="P35" s="96"/>
      <c r="Q35" s="96"/>
      <c r="R35" s="97"/>
      <c r="S35" s="98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9"/>
      <c r="AE35" s="96"/>
      <c r="AF35" s="96"/>
      <c r="AG35" s="96"/>
      <c r="AH35" s="96"/>
      <c r="AI35" s="96"/>
      <c r="AJ35" s="96"/>
      <c r="AK35" s="96"/>
      <c r="AL35" s="96"/>
      <c r="AM35" s="96"/>
    </row>
    <row r="36" spans="1:39" s="162" customFormat="1" ht="18" customHeight="1" x14ac:dyDescent="0.25">
      <c r="A36" s="44" t="s">
        <v>89</v>
      </c>
      <c r="B36" s="143" t="s">
        <v>88</v>
      </c>
      <c r="C36" s="108">
        <v>2</v>
      </c>
      <c r="D36" s="128">
        <v>2</v>
      </c>
      <c r="E36" s="122"/>
      <c r="F36" s="109"/>
      <c r="G36" s="122"/>
      <c r="H36" s="109"/>
      <c r="I36" s="122"/>
      <c r="J36" s="109"/>
      <c r="K36" s="122"/>
      <c r="L36" s="109"/>
      <c r="M36" s="49">
        <v>2</v>
      </c>
      <c r="N36" s="46">
        <f t="shared" si="4"/>
        <v>60</v>
      </c>
      <c r="O36" s="39"/>
      <c r="P36" s="96"/>
      <c r="Q36" s="96"/>
      <c r="R36" s="97"/>
      <c r="S36" s="98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9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1:39" ht="18" customHeight="1" x14ac:dyDescent="0.25">
      <c r="A37" s="44" t="s">
        <v>90</v>
      </c>
      <c r="B37" s="106" t="s">
        <v>57</v>
      </c>
      <c r="C37" s="110">
        <v>4</v>
      </c>
      <c r="D37" s="129">
        <v>4</v>
      </c>
      <c r="E37" s="104"/>
      <c r="F37" s="129"/>
      <c r="G37" s="104"/>
      <c r="H37" s="129"/>
      <c r="I37" s="105"/>
      <c r="J37" s="138"/>
      <c r="K37" s="105"/>
      <c r="L37" s="111"/>
      <c r="M37" s="45">
        <f t="shared" si="3"/>
        <v>4</v>
      </c>
      <c r="N37" s="46">
        <f t="shared" si="4"/>
        <v>120</v>
      </c>
      <c r="O37" s="46"/>
      <c r="P37" s="47"/>
      <c r="Q37" s="47"/>
      <c r="R37" s="48"/>
      <c r="S37" s="42"/>
      <c r="T37" s="3"/>
      <c r="U37" s="3"/>
      <c r="V37" s="3"/>
      <c r="W37" s="3"/>
      <c r="X37" s="3"/>
      <c r="Y37" s="3"/>
      <c r="Z37" s="3"/>
      <c r="AA37" s="3"/>
      <c r="AB37" s="3"/>
      <c r="AC37" s="3"/>
      <c r="AD37" s="18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25">
      <c r="A38" s="44" t="s">
        <v>91</v>
      </c>
      <c r="B38" s="106" t="s">
        <v>58</v>
      </c>
      <c r="C38" s="110">
        <v>3</v>
      </c>
      <c r="D38" s="129">
        <v>3</v>
      </c>
      <c r="E38" s="104">
        <v>3</v>
      </c>
      <c r="F38" s="129">
        <v>3</v>
      </c>
      <c r="G38" s="104">
        <v>2</v>
      </c>
      <c r="H38" s="129">
        <v>2</v>
      </c>
      <c r="I38" s="105"/>
      <c r="J38" s="138"/>
      <c r="K38" s="105"/>
      <c r="L38" s="111"/>
      <c r="M38" s="45">
        <f t="shared" si="3"/>
        <v>8</v>
      </c>
      <c r="N38" s="46">
        <f t="shared" si="4"/>
        <v>240</v>
      </c>
      <c r="O38" s="46"/>
      <c r="P38" s="47"/>
      <c r="Q38" s="47"/>
      <c r="R38" s="48"/>
      <c r="S38" s="42"/>
      <c r="T38" s="3"/>
      <c r="U38" s="3"/>
      <c r="V38" s="3"/>
      <c r="W38" s="3"/>
      <c r="X38" s="3"/>
      <c r="Y38" s="3"/>
      <c r="Z38" s="3"/>
      <c r="AA38" s="3"/>
      <c r="AB38" s="3"/>
      <c r="AC38" s="3"/>
      <c r="AD38" s="18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25">
      <c r="A39" s="44" t="s">
        <v>67</v>
      </c>
      <c r="B39" s="106" t="s">
        <v>59</v>
      </c>
      <c r="C39" s="110"/>
      <c r="D39" s="129"/>
      <c r="E39" s="104">
        <v>4</v>
      </c>
      <c r="F39" s="129">
        <v>4</v>
      </c>
      <c r="G39" s="104"/>
      <c r="H39" s="129"/>
      <c r="I39" s="105"/>
      <c r="J39" s="138"/>
      <c r="K39" s="105"/>
      <c r="L39" s="111"/>
      <c r="M39" s="45">
        <f t="shared" si="3"/>
        <v>4</v>
      </c>
      <c r="N39" s="46">
        <f t="shared" si="4"/>
        <v>120</v>
      </c>
      <c r="O39" s="46"/>
      <c r="P39" s="100"/>
      <c r="Q39" s="100"/>
      <c r="R39" s="101"/>
      <c r="S39" s="98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3"/>
      <c r="AE39" s="102"/>
      <c r="AF39" s="102"/>
      <c r="AG39" s="102"/>
      <c r="AH39" s="102"/>
      <c r="AI39" s="102"/>
      <c r="AJ39" s="102"/>
      <c r="AK39" s="102"/>
      <c r="AL39" s="102"/>
      <c r="AM39" s="102"/>
    </row>
    <row r="40" spans="1:39" ht="18" customHeight="1" x14ac:dyDescent="0.25">
      <c r="A40" s="44" t="s">
        <v>68</v>
      </c>
      <c r="B40" s="141" t="s">
        <v>36</v>
      </c>
      <c r="C40" s="110"/>
      <c r="D40" s="129"/>
      <c r="E40" s="104">
        <v>6</v>
      </c>
      <c r="F40" s="129">
        <v>6</v>
      </c>
      <c r="G40" s="104">
        <v>4</v>
      </c>
      <c r="H40" s="129">
        <v>4</v>
      </c>
      <c r="I40" s="105"/>
      <c r="J40" s="138"/>
      <c r="K40" s="105"/>
      <c r="L40" s="111"/>
      <c r="M40" s="45">
        <f t="shared" si="3"/>
        <v>10</v>
      </c>
      <c r="N40" s="46">
        <f t="shared" si="4"/>
        <v>300</v>
      </c>
      <c r="O40" s="46"/>
      <c r="P40" s="47"/>
      <c r="Q40" s="47"/>
      <c r="R40" s="48"/>
      <c r="S40" s="42"/>
      <c r="T40" s="3"/>
      <c r="U40" s="3"/>
      <c r="V40" s="3"/>
      <c r="W40" s="3"/>
      <c r="X40" s="3"/>
      <c r="Y40" s="3"/>
      <c r="Z40" s="3"/>
      <c r="AA40" s="3"/>
      <c r="AB40" s="3"/>
      <c r="AC40" s="3"/>
      <c r="AD40" s="18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8" customHeight="1" x14ac:dyDescent="0.25">
      <c r="A41" s="44" t="s">
        <v>70</v>
      </c>
      <c r="B41" s="141" t="s">
        <v>34</v>
      </c>
      <c r="C41" s="112"/>
      <c r="D41" s="130"/>
      <c r="E41" s="123"/>
      <c r="F41" s="130"/>
      <c r="G41" s="123">
        <v>2</v>
      </c>
      <c r="H41" s="130">
        <v>2</v>
      </c>
      <c r="I41" s="136">
        <v>3</v>
      </c>
      <c r="J41" s="139">
        <v>3</v>
      </c>
      <c r="K41" s="136"/>
      <c r="L41" s="113"/>
      <c r="M41" s="45">
        <f t="shared" si="3"/>
        <v>5</v>
      </c>
      <c r="N41" s="46">
        <f t="shared" si="4"/>
        <v>150</v>
      </c>
      <c r="O41" s="46"/>
      <c r="P41" s="47"/>
      <c r="Q41" s="47"/>
      <c r="R41" s="48"/>
      <c r="S41" s="42"/>
      <c r="T41" s="3"/>
      <c r="U41" s="3"/>
      <c r="V41" s="3"/>
      <c r="W41" s="3"/>
      <c r="X41" s="3"/>
      <c r="Y41" s="3"/>
      <c r="Z41" s="3"/>
      <c r="AA41" s="3"/>
      <c r="AB41" s="3"/>
      <c r="AC41" s="3"/>
      <c r="AD41" s="18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8" customHeight="1" x14ac:dyDescent="0.25">
      <c r="A42" s="44" t="s">
        <v>71</v>
      </c>
      <c r="B42" s="141" t="s">
        <v>35</v>
      </c>
      <c r="C42" s="114"/>
      <c r="D42" s="131"/>
      <c r="E42" s="124"/>
      <c r="F42" s="131"/>
      <c r="G42" s="124">
        <v>2</v>
      </c>
      <c r="H42" s="131">
        <v>2</v>
      </c>
      <c r="I42" s="137">
        <v>4</v>
      </c>
      <c r="J42" s="140">
        <v>4</v>
      </c>
      <c r="K42" s="137"/>
      <c r="L42" s="115"/>
      <c r="M42" s="45">
        <f t="shared" si="3"/>
        <v>6</v>
      </c>
      <c r="N42" s="46">
        <f t="shared" si="4"/>
        <v>180</v>
      </c>
      <c r="O42" s="46"/>
      <c r="P42" s="100"/>
      <c r="Q42" s="100"/>
      <c r="R42" s="101"/>
      <c r="S42" s="98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  <c r="AE42" s="102"/>
      <c r="AF42" s="102"/>
      <c r="AG42" s="102"/>
      <c r="AH42" s="102"/>
      <c r="AI42" s="102"/>
      <c r="AJ42" s="102"/>
      <c r="AK42" s="102"/>
      <c r="AL42" s="102"/>
      <c r="AM42" s="102"/>
    </row>
    <row r="43" spans="1:39" ht="18" customHeight="1" x14ac:dyDescent="0.25">
      <c r="A43" s="44" t="s">
        <v>72</v>
      </c>
      <c r="B43" s="142" t="s">
        <v>56</v>
      </c>
      <c r="C43" s="116"/>
      <c r="D43" s="132"/>
      <c r="E43" s="125"/>
      <c r="F43" s="135"/>
      <c r="G43" s="125">
        <v>2</v>
      </c>
      <c r="H43" s="135">
        <v>2</v>
      </c>
      <c r="I43" s="125">
        <v>4</v>
      </c>
      <c r="J43" s="135">
        <v>4</v>
      </c>
      <c r="K43" s="126"/>
      <c r="L43" s="117"/>
      <c r="M43" s="45">
        <f t="shared" si="3"/>
        <v>6</v>
      </c>
      <c r="N43" s="46">
        <f t="shared" si="4"/>
        <v>180</v>
      </c>
      <c r="O43" s="46"/>
      <c r="P43" s="47">
        <v>360</v>
      </c>
      <c r="Q43" s="47"/>
      <c r="R43" s="48"/>
      <c r="S43" s="42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8" customHeight="1" x14ac:dyDescent="0.25">
      <c r="A44" s="44" t="s">
        <v>73</v>
      </c>
      <c r="B44" s="107" t="s">
        <v>37</v>
      </c>
      <c r="C44" s="118"/>
      <c r="D44" s="133"/>
      <c r="E44" s="126"/>
      <c r="F44" s="117"/>
      <c r="G44" s="126"/>
      <c r="H44" s="117"/>
      <c r="I44" s="126">
        <v>2</v>
      </c>
      <c r="J44" s="119">
        <v>2</v>
      </c>
      <c r="K44" s="126"/>
      <c r="L44" s="119"/>
      <c r="M44" s="45">
        <f t="shared" si="3"/>
        <v>2</v>
      </c>
      <c r="N44" s="46">
        <f t="shared" si="4"/>
        <v>60</v>
      </c>
      <c r="O44" s="46"/>
      <c r="P44" s="50"/>
      <c r="Q44" s="50"/>
      <c r="R44" s="48"/>
      <c r="S44" s="42"/>
      <c r="T44" s="3"/>
      <c r="U44" s="3"/>
      <c r="V44" s="3"/>
      <c r="W44" s="3"/>
      <c r="X44" s="3"/>
      <c r="Y44" s="3"/>
      <c r="Z44" s="3"/>
      <c r="AA44" s="3"/>
      <c r="AB44" s="3"/>
      <c r="AC44" s="3"/>
      <c r="AD44" s="18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23.4" customHeight="1" thickBot="1" x14ac:dyDescent="0.3">
      <c r="A45" s="44" t="s">
        <v>74</v>
      </c>
      <c r="B45" s="153" t="s">
        <v>63</v>
      </c>
      <c r="C45" s="120"/>
      <c r="D45" s="134"/>
      <c r="E45" s="127"/>
      <c r="F45" s="134"/>
      <c r="G45" s="127"/>
      <c r="H45" s="134"/>
      <c r="I45" s="127"/>
      <c r="J45" s="121"/>
      <c r="K45" s="127">
        <v>7</v>
      </c>
      <c r="L45" s="121">
        <v>7</v>
      </c>
      <c r="M45" s="49">
        <f>SUM(C45:L45)/2</f>
        <v>7</v>
      </c>
      <c r="N45" s="46">
        <f t="shared" si="4"/>
        <v>210</v>
      </c>
      <c r="O45" s="46"/>
      <c r="P45" s="50"/>
      <c r="Q45" s="50"/>
      <c r="R45" s="48"/>
      <c r="S45" s="42"/>
      <c r="T45" s="3"/>
      <c r="U45" s="3"/>
      <c r="V45" s="3"/>
      <c r="W45" s="3"/>
      <c r="X45" s="3"/>
      <c r="Y45" s="3"/>
      <c r="Z45" s="3"/>
      <c r="AA45" s="3"/>
      <c r="AB45" s="3"/>
      <c r="AC45" s="3"/>
      <c r="AD45" s="18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2.75" customHeight="1" x14ac:dyDescent="0.25">
      <c r="A46" s="198" t="s">
        <v>38</v>
      </c>
      <c r="B46" s="182"/>
      <c r="C46" s="51">
        <f t="shared" ref="C46:N46" si="5">SUM(C35:C45)</f>
        <v>11</v>
      </c>
      <c r="D46" s="51">
        <f t="shared" si="5"/>
        <v>11</v>
      </c>
      <c r="E46" s="51">
        <f t="shared" si="5"/>
        <v>13</v>
      </c>
      <c r="F46" s="51">
        <f t="shared" si="5"/>
        <v>13</v>
      </c>
      <c r="G46" s="51">
        <f t="shared" si="5"/>
        <v>12</v>
      </c>
      <c r="H46" s="51">
        <f t="shared" si="5"/>
        <v>12</v>
      </c>
      <c r="I46" s="51">
        <f t="shared" si="5"/>
        <v>13</v>
      </c>
      <c r="J46" s="51">
        <f t="shared" si="5"/>
        <v>13</v>
      </c>
      <c r="K46" s="51">
        <f t="shared" si="5"/>
        <v>7</v>
      </c>
      <c r="L46" s="51">
        <f t="shared" si="5"/>
        <v>7</v>
      </c>
      <c r="M46" s="51">
        <f t="shared" si="5"/>
        <v>56</v>
      </c>
      <c r="N46" s="51">
        <f t="shared" si="5"/>
        <v>1680</v>
      </c>
      <c r="O46" s="52"/>
      <c r="P46" s="47"/>
      <c r="Q46" s="53">
        <v>1470</v>
      </c>
      <c r="R46" s="54" t="s">
        <v>39</v>
      </c>
      <c r="S46" s="55" t="s">
        <v>40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18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27.75" customHeight="1" x14ac:dyDescent="0.25">
      <c r="A47" s="181" t="s">
        <v>41</v>
      </c>
      <c r="B47" s="182"/>
      <c r="C47" s="52">
        <f t="shared" ref="C47:N47" si="6">C30+C33+C46</f>
        <v>36</v>
      </c>
      <c r="D47" s="52">
        <f t="shared" si="6"/>
        <v>36</v>
      </c>
      <c r="E47" s="52">
        <f t="shared" si="6"/>
        <v>36</v>
      </c>
      <c r="F47" s="52">
        <f t="shared" si="6"/>
        <v>36</v>
      </c>
      <c r="G47" s="52">
        <f t="shared" si="6"/>
        <v>35</v>
      </c>
      <c r="H47" s="52">
        <f t="shared" si="6"/>
        <v>35</v>
      </c>
      <c r="I47" s="52">
        <f t="shared" si="6"/>
        <v>34</v>
      </c>
      <c r="J47" s="52">
        <f t="shared" si="6"/>
        <v>34</v>
      </c>
      <c r="K47" s="52">
        <f t="shared" si="6"/>
        <v>27</v>
      </c>
      <c r="L47" s="52">
        <f t="shared" si="6"/>
        <v>25</v>
      </c>
      <c r="M47" s="52">
        <f t="shared" si="6"/>
        <v>167</v>
      </c>
      <c r="N47" s="52">
        <f t="shared" si="6"/>
        <v>5010</v>
      </c>
      <c r="O47" s="56">
        <f>SUM(C47:N47)</f>
        <v>5511</v>
      </c>
      <c r="P47" s="3"/>
      <c r="Q47" s="57"/>
      <c r="R47" s="58"/>
      <c r="S47" s="183"/>
      <c r="T47" s="164"/>
      <c r="U47" s="164"/>
      <c r="V47" s="164"/>
      <c r="W47" s="164"/>
      <c r="X47" s="164"/>
      <c r="Y47" s="164"/>
      <c r="Z47" s="165"/>
      <c r="AA47" s="59"/>
      <c r="AB47" s="59"/>
      <c r="AC47" s="18"/>
      <c r="AD47" s="18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8.75" customHeight="1" x14ac:dyDescent="0.25">
      <c r="A48" s="160" t="s">
        <v>85</v>
      </c>
      <c r="B48" s="161"/>
      <c r="C48" s="154"/>
      <c r="D48" s="154"/>
      <c r="E48" s="154"/>
      <c r="F48" s="154"/>
      <c r="G48" s="154"/>
      <c r="H48" s="154"/>
      <c r="I48" s="154">
        <v>1</v>
      </c>
      <c r="J48" s="154">
        <v>1</v>
      </c>
      <c r="K48" s="154"/>
      <c r="L48" s="154"/>
      <c r="M48" s="154">
        <v>1</v>
      </c>
      <c r="N48" s="154">
        <v>30</v>
      </c>
      <c r="O48" s="56"/>
      <c r="P48" s="3"/>
      <c r="Q48" s="57"/>
      <c r="R48" s="58"/>
      <c r="S48" s="60"/>
      <c r="T48" s="60"/>
      <c r="U48" s="60"/>
      <c r="V48" s="60"/>
      <c r="W48" s="60"/>
      <c r="X48" s="60"/>
      <c r="Y48" s="60"/>
      <c r="Z48" s="60"/>
      <c r="AA48" s="59"/>
      <c r="AB48" s="59"/>
      <c r="AC48" s="18"/>
      <c r="AD48" s="18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48" customFormat="1" ht="18.75" customHeight="1" x14ac:dyDescent="0.25">
      <c r="A49" s="184" t="s">
        <v>86</v>
      </c>
      <c r="B49" s="185"/>
      <c r="C49" s="154"/>
      <c r="D49" s="154"/>
      <c r="E49" s="154"/>
      <c r="F49" s="154"/>
      <c r="G49" s="154"/>
      <c r="H49" s="154"/>
      <c r="I49" s="154">
        <v>1</v>
      </c>
      <c r="J49" s="154">
        <v>1</v>
      </c>
      <c r="K49" s="154">
        <v>2</v>
      </c>
      <c r="L49" s="154">
        <v>2</v>
      </c>
      <c r="M49" s="154">
        <v>3</v>
      </c>
      <c r="N49" s="154">
        <v>90</v>
      </c>
      <c r="O49" s="56"/>
      <c r="P49" s="102"/>
      <c r="Q49" s="149"/>
      <c r="R49" s="150"/>
      <c r="S49" s="151"/>
      <c r="T49" s="151"/>
      <c r="U49" s="151"/>
      <c r="V49" s="151"/>
      <c r="W49" s="151"/>
      <c r="X49" s="151"/>
      <c r="Y49" s="151"/>
      <c r="Z49" s="151"/>
      <c r="AA49" s="152"/>
      <c r="AB49" s="152"/>
      <c r="AC49" s="103"/>
      <c r="AD49" s="103"/>
      <c r="AE49" s="102"/>
      <c r="AF49" s="102"/>
      <c r="AG49" s="102"/>
      <c r="AH49" s="102"/>
      <c r="AI49" s="102"/>
      <c r="AJ49" s="102"/>
      <c r="AK49" s="102"/>
      <c r="AL49" s="102"/>
      <c r="AM49" s="102"/>
    </row>
    <row r="50" spans="1:39" ht="18" customHeight="1" x14ac:dyDescent="0.25">
      <c r="A50" s="167" t="s">
        <v>42</v>
      </c>
      <c r="B50" s="168"/>
      <c r="C50" s="156">
        <v>2</v>
      </c>
      <c r="D50" s="61">
        <v>2</v>
      </c>
      <c r="E50" s="61">
        <v>2</v>
      </c>
      <c r="F50" s="61">
        <v>2</v>
      </c>
      <c r="G50" s="61">
        <v>2</v>
      </c>
      <c r="H50" s="61">
        <v>2</v>
      </c>
      <c r="I50" s="61">
        <v>2</v>
      </c>
      <c r="J50" s="61">
        <v>2</v>
      </c>
      <c r="K50" s="61">
        <v>2</v>
      </c>
      <c r="L50" s="61">
        <v>2</v>
      </c>
      <c r="M50" s="61">
        <f t="shared" ref="M50:M52" si="7">SUM(C50:L50)/2</f>
        <v>10</v>
      </c>
      <c r="N50" s="61">
        <f>M50*$Q$8+O50</f>
        <v>300</v>
      </c>
      <c r="O50" s="61"/>
      <c r="P50" s="3"/>
      <c r="Q50" s="57"/>
      <c r="R50" s="58"/>
      <c r="S50" s="60"/>
      <c r="T50" s="59"/>
      <c r="U50" s="59"/>
      <c r="V50" s="59"/>
      <c r="W50" s="59"/>
      <c r="X50" s="59"/>
      <c r="Y50" s="59"/>
      <c r="Z50" s="59"/>
      <c r="AA50" s="59"/>
      <c r="AB50" s="59"/>
      <c r="AC50" s="18"/>
      <c r="AD50" s="18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148" customFormat="1" ht="18" customHeight="1" x14ac:dyDescent="0.25">
      <c r="A51" s="186" t="s">
        <v>64</v>
      </c>
      <c r="B51" s="187"/>
      <c r="C51" s="155">
        <v>2</v>
      </c>
      <c r="D51" s="155">
        <v>2</v>
      </c>
      <c r="E51" s="155">
        <v>2</v>
      </c>
      <c r="F51" s="155">
        <v>2</v>
      </c>
      <c r="G51" s="155">
        <v>2</v>
      </c>
      <c r="H51" s="155">
        <v>2</v>
      </c>
      <c r="I51" s="155">
        <v>2</v>
      </c>
      <c r="J51" s="155">
        <v>2</v>
      </c>
      <c r="K51" s="155">
        <v>2</v>
      </c>
      <c r="L51" s="61">
        <v>2</v>
      </c>
      <c r="M51" s="61"/>
      <c r="N51" s="61"/>
      <c r="O51" s="61"/>
      <c r="P51" s="102"/>
      <c r="Q51" s="149"/>
      <c r="R51" s="150"/>
      <c r="S51" s="151"/>
      <c r="T51" s="152"/>
      <c r="U51" s="152"/>
      <c r="V51" s="152"/>
      <c r="W51" s="152"/>
      <c r="X51" s="152"/>
      <c r="Y51" s="152"/>
      <c r="Z51" s="152"/>
      <c r="AA51" s="152"/>
      <c r="AB51" s="152"/>
      <c r="AC51" s="103"/>
      <c r="AD51" s="103"/>
      <c r="AE51" s="102"/>
      <c r="AF51" s="102"/>
      <c r="AG51" s="102"/>
      <c r="AH51" s="102"/>
      <c r="AI51" s="102"/>
      <c r="AJ51" s="102"/>
      <c r="AK51" s="102"/>
      <c r="AL51" s="102"/>
      <c r="AM51" s="102"/>
    </row>
    <row r="52" spans="1:39" ht="16.5" customHeight="1" x14ac:dyDescent="0.25">
      <c r="A52" s="167" t="s">
        <v>43</v>
      </c>
      <c r="B52" s="168"/>
      <c r="C52" s="188" t="s">
        <v>65</v>
      </c>
      <c r="D52" s="189"/>
      <c r="E52" s="189"/>
      <c r="F52" s="189"/>
      <c r="G52" s="189"/>
      <c r="H52" s="190"/>
      <c r="I52" s="63"/>
      <c r="J52" s="61"/>
      <c r="K52" s="63"/>
      <c r="L52" s="61"/>
      <c r="M52" s="61">
        <f t="shared" si="7"/>
        <v>0</v>
      </c>
      <c r="N52" s="61">
        <v>42</v>
      </c>
      <c r="O52" s="61"/>
      <c r="P52" s="3"/>
      <c r="Q52" s="57"/>
      <c r="R52" s="58"/>
      <c r="S52" s="60"/>
      <c r="T52" s="59"/>
      <c r="U52" s="59"/>
      <c r="V52" s="59"/>
      <c r="W52" s="59"/>
      <c r="X52" s="59"/>
      <c r="Y52" s="59"/>
      <c r="Z52" s="59"/>
      <c r="AA52" s="59"/>
      <c r="AB52" s="59"/>
      <c r="AC52" s="18"/>
      <c r="AD52" s="18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6.5" customHeight="1" x14ac:dyDescent="0.25">
      <c r="A53" s="167" t="s">
        <v>44</v>
      </c>
      <c r="B53" s="168"/>
      <c r="C53" s="62"/>
      <c r="D53" s="62" t="s">
        <v>83</v>
      </c>
      <c r="E53" s="62"/>
      <c r="F53" s="62"/>
      <c r="G53" s="62"/>
      <c r="H53" s="62" t="s">
        <v>83</v>
      </c>
      <c r="I53" s="62"/>
      <c r="J53" s="64" t="s">
        <v>83</v>
      </c>
      <c r="K53" s="63"/>
      <c r="L53" s="61" t="s">
        <v>84</v>
      </c>
      <c r="M53" s="61">
        <f>SUM(C53:L53)/2</f>
        <v>0</v>
      </c>
      <c r="N53" s="61">
        <v>10</v>
      </c>
      <c r="O53" s="61"/>
      <c r="P53" s="3"/>
      <c r="Q53" s="57"/>
      <c r="R53" s="58"/>
      <c r="S53" s="60"/>
      <c r="T53" s="59"/>
      <c r="U53" s="59"/>
      <c r="V53" s="59"/>
      <c r="W53" s="59"/>
      <c r="X53" s="59"/>
      <c r="Y53" s="59"/>
      <c r="Z53" s="59"/>
      <c r="AA53" s="59"/>
      <c r="AB53" s="59"/>
      <c r="AC53" s="18"/>
      <c r="AD53" s="18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20.25" customHeight="1" x14ac:dyDescent="0.25">
      <c r="A54" s="4" t="s">
        <v>45</v>
      </c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68"/>
      <c r="O54" s="68"/>
      <c r="P54" s="69"/>
      <c r="Q54" s="69"/>
      <c r="R54" s="70"/>
      <c r="S54" s="71"/>
      <c r="T54" s="18"/>
      <c r="U54" s="18"/>
      <c r="V54" s="72"/>
      <c r="W54" s="73"/>
      <c r="X54" s="18"/>
      <c r="Y54" s="18"/>
      <c r="Z54" s="18"/>
      <c r="AA54" s="18"/>
      <c r="AB54" s="18"/>
      <c r="AC54" s="18"/>
      <c r="AD54" s="18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7.25" customHeight="1" x14ac:dyDescent="0.25">
      <c r="A55" s="169" t="s">
        <v>46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74"/>
      <c r="P55" s="69"/>
      <c r="Q55" s="75" t="s">
        <v>47</v>
      </c>
      <c r="R55" s="76"/>
      <c r="S55" s="76"/>
      <c r="T55" s="77"/>
      <c r="U55" s="77"/>
      <c r="V55" s="78"/>
      <c r="W55" s="79"/>
      <c r="X55" s="3"/>
      <c r="Y55" s="80"/>
      <c r="Z55" s="3"/>
      <c r="AA55" s="3"/>
      <c r="AB55" s="3"/>
      <c r="AC55" s="18"/>
      <c r="AD55" s="18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8.25" customHeight="1" x14ac:dyDescent="0.3">
      <c r="A56" s="171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81"/>
      <c r="P56" s="82"/>
      <c r="Q56" s="83" t="s">
        <v>48</v>
      </c>
      <c r="R56" s="84" t="s">
        <v>49</v>
      </c>
      <c r="S56" s="83" t="s">
        <v>50</v>
      </c>
      <c r="T56" s="85" t="s">
        <v>51</v>
      </c>
      <c r="U56" s="85" t="s">
        <v>13</v>
      </c>
      <c r="V56" s="86" t="s">
        <v>52</v>
      </c>
      <c r="W56" s="87"/>
      <c r="X56" s="40"/>
      <c r="Y56" s="27"/>
      <c r="Z56" s="40"/>
      <c r="AA56" s="88"/>
      <c r="AB56" s="88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ht="15" customHeight="1" x14ac:dyDescent="0.25">
      <c r="A57" s="172" t="s">
        <v>61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4"/>
      <c r="P57" s="40"/>
      <c r="Q57" s="54" t="str">
        <f>IF(C47=Q58,"OK","BŁĄD")</f>
        <v>OK</v>
      </c>
      <c r="R57" s="54" t="str">
        <f>IF(E47=R58,"OK","BŁĄD")</f>
        <v>OK</v>
      </c>
      <c r="S57" s="89" t="str">
        <f>IF(G47=S58,"OK","BŁĄD")</f>
        <v>BŁĄD</v>
      </c>
      <c r="T57" s="90" t="str">
        <f>IF(J47=T58,"OK","BŁĄD")</f>
        <v>BŁĄD</v>
      </c>
      <c r="U57" s="90" t="str">
        <f>IF(K47=U58,"OK","BŁĄD")</f>
        <v>BŁĄD</v>
      </c>
      <c r="V57" s="173"/>
      <c r="W57" s="174"/>
      <c r="X57" s="40"/>
      <c r="Y57" s="91"/>
      <c r="Z57" s="28"/>
      <c r="AA57" s="3"/>
      <c r="AB57" s="3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18.75" customHeight="1" x14ac:dyDescent="0.25">
      <c r="A58" s="175" t="s">
        <v>62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4"/>
      <c r="P58" s="40"/>
      <c r="Q58" s="92">
        <v>36</v>
      </c>
      <c r="R58" s="92">
        <v>36</v>
      </c>
      <c r="S58" s="92">
        <v>36</v>
      </c>
      <c r="T58" s="92">
        <v>35</v>
      </c>
      <c r="U58" s="92">
        <v>28</v>
      </c>
      <c r="V58" s="176" t="s">
        <v>53</v>
      </c>
      <c r="W58" s="174"/>
      <c r="X58" s="40"/>
      <c r="Y58" s="70"/>
      <c r="Z58" s="40"/>
      <c r="AA58" s="3"/>
      <c r="AB58" s="18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ht="15" customHeight="1" x14ac:dyDescent="0.25">
      <c r="A59" s="175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4"/>
      <c r="P59" s="40"/>
      <c r="Q59" s="83">
        <f>C47</f>
        <v>36</v>
      </c>
      <c r="R59" s="83">
        <f>E47</f>
        <v>36</v>
      </c>
      <c r="S59" s="83">
        <f>G47</f>
        <v>35</v>
      </c>
      <c r="T59" s="83">
        <f t="shared" ref="T59:U59" si="8">J47</f>
        <v>34</v>
      </c>
      <c r="U59" s="83">
        <f t="shared" si="8"/>
        <v>27</v>
      </c>
      <c r="V59" s="177" t="s">
        <v>54</v>
      </c>
      <c r="W59" s="174"/>
      <c r="X59" s="40"/>
      <c r="Y59" s="70"/>
      <c r="Z59" s="40"/>
      <c r="AA59" s="3"/>
      <c r="AB59" s="18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"/>
      <c r="Q60" s="3"/>
      <c r="R60" s="93"/>
      <c r="S60" s="178"/>
      <c r="T60" s="179"/>
      <c r="U60" s="180"/>
      <c r="V60" s="178"/>
      <c r="W60" s="180"/>
      <c r="X60" s="70"/>
      <c r="Y60" s="29"/>
      <c r="Z60" s="70"/>
      <c r="AA60" s="29"/>
      <c r="AB60" s="18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"/>
      <c r="Q61" s="88"/>
      <c r="R61" s="3"/>
      <c r="S61" s="163"/>
      <c r="T61" s="164"/>
      <c r="U61" s="165"/>
      <c r="V61" s="163"/>
      <c r="W61" s="165"/>
      <c r="X61" s="70"/>
      <c r="Y61" s="29"/>
      <c r="Z61" s="70"/>
      <c r="AA61" s="29"/>
      <c r="AB61" s="18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2.7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"/>
      <c r="Q62" s="88"/>
      <c r="R62" s="3"/>
      <c r="S62" s="3"/>
      <c r="T62" s="3"/>
      <c r="U62" s="3"/>
      <c r="V62" s="3"/>
      <c r="W62" s="3"/>
      <c r="X62" s="70"/>
      <c r="Y62" s="29"/>
      <c r="Z62" s="70"/>
      <c r="AA62" s="29"/>
      <c r="AB62" s="18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2.7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3"/>
      <c r="N63" s="7"/>
      <c r="O63" s="7"/>
      <c r="P63" s="3"/>
      <c r="Q63" s="3"/>
      <c r="R63" s="88"/>
      <c r="S63" s="3"/>
      <c r="T63" s="3"/>
      <c r="U63" s="3"/>
      <c r="V63" s="3"/>
      <c r="W63" s="3"/>
      <c r="X63" s="70"/>
      <c r="Y63" s="29"/>
      <c r="Z63" s="70"/>
      <c r="AA63" s="29"/>
      <c r="AB63" s="18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"/>
      <c r="Q64" s="3"/>
      <c r="R64" s="88"/>
      <c r="S64" s="3"/>
      <c r="T64" s="3"/>
      <c r="U64" s="3"/>
      <c r="V64" s="3"/>
      <c r="W64" s="3"/>
      <c r="X64" s="166"/>
      <c r="Y64" s="165"/>
      <c r="Z64" s="166"/>
      <c r="AA64" s="165"/>
      <c r="AB64" s="18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2.7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"/>
      <c r="Q65" s="3"/>
      <c r="R65" s="88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9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0"/>
      <c r="Q66" s="40"/>
      <c r="R66" s="94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ht="15.75" customHeight="1" x14ac:dyDescent="0.25">
      <c r="A67" s="3"/>
      <c r="B67" s="9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0"/>
      <c r="Q67" s="40"/>
      <c r="R67" s="94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40"/>
      <c r="Q68" s="40"/>
      <c r="R68" s="94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</row>
    <row r="992" spans="1:39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2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</row>
  </sheetData>
  <mergeCells count="42">
    <mergeCell ref="O10:O12"/>
    <mergeCell ref="G11:H11"/>
    <mergeCell ref="I11:J11"/>
    <mergeCell ref="K11:L11"/>
    <mergeCell ref="A13:N13"/>
    <mergeCell ref="M10:M12"/>
    <mergeCell ref="N10:N12"/>
    <mergeCell ref="A2:D2"/>
    <mergeCell ref="A3:D3"/>
    <mergeCell ref="A4:B4"/>
    <mergeCell ref="A10:A12"/>
    <mergeCell ref="B10:B12"/>
    <mergeCell ref="C10:L10"/>
    <mergeCell ref="C11:D11"/>
    <mergeCell ref="E11:F11"/>
    <mergeCell ref="A30:B30"/>
    <mergeCell ref="A31:N31"/>
    <mergeCell ref="A33:B33"/>
    <mergeCell ref="A34:N34"/>
    <mergeCell ref="A46:B46"/>
    <mergeCell ref="A47:B47"/>
    <mergeCell ref="S47:Z47"/>
    <mergeCell ref="A50:B50"/>
    <mergeCell ref="A52:B52"/>
    <mergeCell ref="A49:B49"/>
    <mergeCell ref="A51:B51"/>
    <mergeCell ref="C52:H52"/>
    <mergeCell ref="S61:U61"/>
    <mergeCell ref="V61:W61"/>
    <mergeCell ref="X64:Y64"/>
    <mergeCell ref="Z64:AA64"/>
    <mergeCell ref="A53:B53"/>
    <mergeCell ref="A55:N55"/>
    <mergeCell ref="A56:N56"/>
    <mergeCell ref="A57:N57"/>
    <mergeCell ref="V57:W57"/>
    <mergeCell ref="A58:N58"/>
    <mergeCell ref="A59:N59"/>
    <mergeCell ref="V58:W58"/>
    <mergeCell ref="V59:W59"/>
    <mergeCell ref="S60:U60"/>
    <mergeCell ref="V60:W60"/>
  </mergeCells>
  <printOptions horizontalCentered="1"/>
  <pageMargins left="0.19685039370078741" right="0.19685039370078741" top="0.19685039370078741" bottom="0.62992125984251968" header="0" footer="0"/>
  <pageSetup paperSize="9" scale="1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IA  IV</vt:lpstr>
      <vt:lpstr>'IA  IV'!A_numerowanie_teoret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2023-12-15T11:02:28Z</cp:lastPrinted>
  <dcterms:created xsi:type="dcterms:W3CDTF">2012-01-09T22:56:51Z</dcterms:created>
  <dcterms:modified xsi:type="dcterms:W3CDTF">2024-02-13T11:31:03Z</dcterms:modified>
</cp:coreProperties>
</file>